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1295" windowHeight="6750" tabRatio="599"/>
  </bookViews>
  <sheets>
    <sheet name="VIPP's Calculator" sheetId="1" r:id="rId1"/>
  </sheets>
  <calcPr calcId="145621"/>
</workbook>
</file>

<file path=xl/calcChain.xml><?xml version="1.0" encoding="utf-8"?>
<calcChain xmlns="http://schemas.openxmlformats.org/spreadsheetml/2006/main">
  <c r="B22" i="1" l="1"/>
  <c r="B24" i="1" l="1"/>
  <c r="B15" i="1"/>
  <c r="B17" i="1" s="1"/>
  <c r="B26" i="1" l="1"/>
  <c r="B23" i="1"/>
  <c r="B28" i="1" s="1"/>
  <c r="B33" i="1" l="1"/>
  <c r="B34" i="1" s="1"/>
  <c r="B30" i="1"/>
  <c r="B31" i="1" s="1"/>
  <c r="B32" i="1" l="1"/>
  <c r="B20" i="1"/>
</calcChain>
</file>

<file path=xl/sharedStrings.xml><?xml version="1.0" encoding="utf-8"?>
<sst xmlns="http://schemas.openxmlformats.org/spreadsheetml/2006/main" count="72" uniqueCount="72">
  <si>
    <t xml:space="preserve">Residual Value </t>
  </si>
  <si>
    <t xml:space="preserve">Term Depreciation </t>
  </si>
  <si>
    <t xml:space="preserve">Monthly Lease Rate </t>
  </si>
  <si>
    <t>(number of months which the lease runs)</t>
  </si>
  <si>
    <t xml:space="preserve">Monthly Depreciation </t>
  </si>
  <si>
    <t xml:space="preserve">State Sales Tax </t>
  </si>
  <si>
    <t xml:space="preserve">Money Factor </t>
  </si>
  <si>
    <t>A small fraction which is used to calculate the average monthly lease</t>
  </si>
  <si>
    <t>charges. When multiplied by 2400, the money factor approximates the</t>
  </si>
  <si>
    <t>equivalent annual percentage rate of interest being charged on a lease.</t>
  </si>
  <si>
    <t xml:space="preserve">If the Money Factor is...  </t>
  </si>
  <si>
    <t xml:space="preserve">15,000 miles per year, if you plan to drive more than the allotted  </t>
  </si>
  <si>
    <t>VIPP</t>
  </si>
  <si>
    <t>Austin, TX. 78704</t>
  </si>
  <si>
    <t>(512) 445-0629</t>
  </si>
  <si>
    <t xml:space="preserve">Total Payment Due at the signing of the Lease            </t>
  </si>
  <si>
    <t>(reduction in the capitalized cost in the form of a cash down payment, a trade-in allowance, or rebate, the amount may be $0)</t>
  </si>
  <si>
    <t xml:space="preserve">(interest rate charged for the term of the lease)  </t>
  </si>
  <si>
    <t>Copyright © 1998</t>
  </si>
  <si>
    <t>Then the Interest Rate is...</t>
  </si>
  <si>
    <t xml:space="preserve">if you intend to drive more than 15,000 miles per year, </t>
  </si>
  <si>
    <t>(a percentage of MSRP (Window Sticker Price)</t>
  </si>
  <si>
    <t>The following is an sample of an automotive lease payment:</t>
  </si>
  <si>
    <t xml:space="preserve">(includes destination charges listed on the vehicle's window sticker price) </t>
  </si>
  <si>
    <t>(similar to a loan fee used to cover the administrative costs of the lessor, this amount is determined by the originator)</t>
  </si>
  <si>
    <t xml:space="preserve">(MSRP x residual value percentage) </t>
  </si>
  <si>
    <t>(state sales tax rate)</t>
  </si>
  <si>
    <t>Subtotal</t>
  </si>
  <si>
    <t>(subtotal - residual value)</t>
  </si>
  <si>
    <t>(capitalized cost - capitalized cost reduction if any) (B11-B12)</t>
  </si>
  <si>
    <t xml:space="preserve">(equivalent to the negotiated purchase price of the vehicle) </t>
  </si>
  <si>
    <t xml:space="preserve"> (acquisition fee + security deposit + capitalized cost reduction) (B13 + B15 + B16)</t>
  </si>
  <si>
    <t xml:space="preserve">(subtotal + residual value) x money factor  (B14 + B19) x B22 </t>
  </si>
  <si>
    <t xml:space="preserve">(term depreciation / lease term) (B20 / B24) </t>
  </si>
  <si>
    <t>(monthly lease rate + monthly depreciation + state sales tax) (B23 + B25 + B27)</t>
  </si>
  <si>
    <r>
      <t xml:space="preserve">(interest rate (7.50 / 2400) </t>
    </r>
    <r>
      <rPr>
        <b/>
        <sz val="10"/>
        <color indexed="10"/>
        <rFont val="Arial"/>
        <family val="2"/>
      </rPr>
      <t xml:space="preserve"> or expressed as  </t>
    </r>
    <r>
      <rPr>
        <b/>
        <sz val="10"/>
        <color indexed="8"/>
        <rFont val="Arial"/>
        <family val="2"/>
      </rPr>
      <t>(.075 / 24)</t>
    </r>
  </si>
  <si>
    <t>you should inquire what the additional charges per mile will be</t>
  </si>
  <si>
    <r>
      <t xml:space="preserve">(in this sample it represents a $2,000 discount from the vehicles's MSRP) </t>
    </r>
    <r>
      <rPr>
        <b/>
        <sz val="10"/>
        <color indexed="10"/>
        <rFont val="Arial"/>
        <family val="2"/>
      </rPr>
      <t>Manufacturers Suggested Sales Price</t>
    </r>
  </si>
  <si>
    <t xml:space="preserve">(monthly lease rate + monthly depreciation ) x  state sales tax rate </t>
  </si>
  <si>
    <t>(amount you may be required to pay upfront, which usually is the total of the first and last monthly lease payment)</t>
  </si>
  <si>
    <t>Total Payments</t>
  </si>
  <si>
    <t>(lease term x estimately monthly payment) (B27 x B33)</t>
  </si>
  <si>
    <t>DISCLAIMER:</t>
  </si>
  <si>
    <t>The accuracy of this calculator and how it applies to</t>
  </si>
  <si>
    <t>your circumstances is not guaranteed. The calculator's</t>
  </si>
  <si>
    <t>purpose is to provide the user with an estimation.</t>
  </si>
  <si>
    <t>VIPP's Automotive Lease Payment Calculator</t>
  </si>
  <si>
    <t xml:space="preserve">The calculation does not include:  Documentation Fees &amp; </t>
  </si>
  <si>
    <t>License Plate Fees. These fees vary from state to state.</t>
  </si>
  <si>
    <t>Please visit our Web Site at  http://www.vipps.com</t>
  </si>
  <si>
    <r>
      <t xml:space="preserve">Note: </t>
    </r>
    <r>
      <rPr>
        <b/>
        <sz val="10"/>
        <rFont val="Arial"/>
        <family val="2"/>
      </rPr>
      <t xml:space="preserve">Cells in Column A which have </t>
    </r>
    <r>
      <rPr>
        <b/>
        <sz val="10"/>
        <color indexed="10"/>
        <rFont val="Arial"/>
        <family val="2"/>
      </rPr>
      <t>(you will enter a value in cell B)</t>
    </r>
    <r>
      <rPr>
        <b/>
        <sz val="10"/>
        <rFont val="Arial"/>
        <family val="2"/>
      </rPr>
      <t xml:space="preserve"> you will click in the corresponding cell in column B and enter a value that pertains to your lease payment, values will be calculated in  the other B Cells</t>
    </r>
  </si>
  <si>
    <r>
      <t>Note: enter percentages as:</t>
    </r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enter</t>
    </r>
    <r>
      <rPr>
        <b/>
        <sz val="10"/>
        <rFont val="Arial"/>
        <family val="2"/>
      </rPr>
      <t xml:space="preserve"> 55  for 55%, enter 7.5 for 7.50%, etc.</t>
    </r>
  </si>
  <si>
    <r>
      <t>MSRP (Window Sticker Price)</t>
    </r>
    <r>
      <rPr>
        <b/>
        <sz val="10"/>
        <color indexed="10"/>
        <rFont val="Arial"/>
        <family val="2"/>
      </rPr>
      <t xml:space="preserve"> (you will enter a value in cell B13)</t>
    </r>
    <r>
      <rPr>
        <b/>
        <sz val="10"/>
        <rFont val="Arial"/>
        <family val="2"/>
      </rPr>
      <t xml:space="preserve">     </t>
    </r>
  </si>
  <si>
    <r>
      <t>Capitalized Cost</t>
    </r>
    <r>
      <rPr>
        <b/>
        <sz val="10"/>
        <color indexed="10"/>
        <rFont val="Arial"/>
        <family val="2"/>
      </rPr>
      <t xml:space="preserve">                                      </t>
    </r>
  </si>
  <si>
    <r>
      <t>Capitalized Cost Reduction</t>
    </r>
    <r>
      <rPr>
        <b/>
        <sz val="10"/>
        <color indexed="10"/>
        <rFont val="Arial"/>
        <family val="2"/>
      </rPr>
      <t xml:space="preserve"> (you will enter a value in cell B16)  </t>
    </r>
    <r>
      <rPr>
        <b/>
        <sz val="10"/>
        <rFont val="Arial"/>
        <family val="2"/>
      </rPr>
      <t xml:space="preserve">                         </t>
    </r>
  </si>
  <si>
    <r>
      <t xml:space="preserve">Acquisition Fee </t>
    </r>
    <r>
      <rPr>
        <b/>
        <sz val="10"/>
        <color indexed="10"/>
        <rFont val="Arial"/>
        <family val="2"/>
      </rPr>
      <t>(you will enter a value in cell B18)</t>
    </r>
  </si>
  <si>
    <r>
      <t>Security Deposit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</t>
    </r>
  </si>
  <si>
    <r>
      <t xml:space="preserve">Residual Value Percentage </t>
    </r>
    <r>
      <rPr>
        <b/>
        <sz val="10"/>
        <color indexed="10"/>
        <rFont val="Arial"/>
        <family val="2"/>
      </rPr>
      <t>(you will enter a value in cell B21 ex: 55)</t>
    </r>
  </si>
  <si>
    <r>
      <t xml:space="preserve">Lease Term in Months </t>
    </r>
    <r>
      <rPr>
        <b/>
        <sz val="10"/>
        <color indexed="10"/>
        <rFont val="Arial"/>
        <family val="2"/>
      </rPr>
      <t>(you will enter a value in cell B24)</t>
    </r>
  </si>
  <si>
    <r>
      <t xml:space="preserve">State Sales Tax Rate </t>
    </r>
    <r>
      <rPr>
        <b/>
        <sz val="10"/>
        <color indexed="10"/>
        <rFont val="Arial"/>
        <family val="2"/>
      </rPr>
      <t>(you will enter a value in cell B29 ex: 6.5)</t>
    </r>
  </si>
  <si>
    <r>
      <t xml:space="preserve">Click Here </t>
    </r>
    <r>
      <rPr>
        <b/>
        <sz val="10"/>
        <rFont val="Arial"/>
        <family val="2"/>
      </rPr>
      <t>to recalculate a payment</t>
    </r>
  </si>
  <si>
    <r>
      <t>Note:</t>
    </r>
    <r>
      <rPr>
        <b/>
        <sz val="10"/>
        <rFont val="Arial"/>
        <family val="2"/>
      </rPr>
      <t xml:space="preserve"> generally, a standard automotive lease allows for </t>
    </r>
  </si>
  <si>
    <r>
      <t>mileage, then this will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lower the Residual Value</t>
    </r>
    <r>
      <rPr>
        <b/>
        <sz val="10"/>
        <rFont val="Arial"/>
        <family val="2"/>
      </rPr>
      <t xml:space="preserve"> of the vehicle</t>
    </r>
  </si>
  <si>
    <t>For inquiries e-mail us at:   vipp@worldnet.att.net</t>
  </si>
  <si>
    <r>
      <t xml:space="preserve">Discount </t>
    </r>
    <r>
      <rPr>
        <b/>
        <sz val="10"/>
        <color indexed="10"/>
        <rFont val="Arial"/>
        <family val="2"/>
      </rPr>
      <t>(you will enter a value in cell B14)</t>
    </r>
    <r>
      <rPr>
        <b/>
        <sz val="10"/>
        <rFont val="Arial"/>
        <family val="2"/>
      </rPr>
      <t xml:space="preserve"> </t>
    </r>
  </si>
  <si>
    <r>
      <t>Example:</t>
    </r>
    <r>
      <rPr>
        <b/>
        <sz val="10"/>
        <rFont val="Arial"/>
        <family val="2"/>
      </rPr>
      <t xml:space="preserve"> If the MSRP of the vehicle is $25,000 then you will click in cell B11 and type 25000 (</t>
    </r>
    <r>
      <rPr>
        <b/>
        <sz val="10"/>
        <color indexed="10"/>
        <rFont val="Arial"/>
        <family val="2"/>
      </rPr>
      <t>do not enter a comma or % sign or $ sign</t>
    </r>
    <r>
      <rPr>
        <b/>
        <sz val="10"/>
        <rFont val="Arial"/>
        <family val="2"/>
      </rPr>
      <t>) and do the same for the other cells which require you to enter a value</t>
    </r>
  </si>
  <si>
    <t>2215 Post Road #2009</t>
  </si>
  <si>
    <t>Estimated Monthly Lease Payment without Tax</t>
  </si>
  <si>
    <t xml:space="preserve">Total State Sales Tax </t>
  </si>
  <si>
    <t>Estimated Monthly Lease Payment</t>
  </si>
  <si>
    <r>
      <t>Money Factor</t>
    </r>
    <r>
      <rPr>
        <b/>
        <sz val="10"/>
        <color indexed="10"/>
        <rFont val="Arial"/>
        <family val="2"/>
      </rPr>
      <t>(you will enter a value in cell B25)</t>
    </r>
  </si>
  <si>
    <r>
      <t xml:space="preserve">Interest Rate </t>
    </r>
    <r>
      <rPr>
        <b/>
        <sz val="10"/>
        <color indexed="10"/>
        <rFont val="Arial"/>
        <family val="2"/>
      </rPr>
      <t>(value in cell B25*24)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</si>
</sst>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0.00000"/>
    <numFmt numFmtId="165" formatCode="0.000%"/>
  </numFmts>
  <fonts count="8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7" fontId="1" fillId="0" borderId="0" xfId="0" applyNumberFormat="1" applyFont="1"/>
    <xf numFmtId="7" fontId="2" fillId="0" borderId="0" xfId="0" applyNumberFormat="1" applyFont="1" applyAlignment="1">
      <alignment horizontal="center"/>
    </xf>
    <xf numFmtId="39" fontId="1" fillId="0" borderId="0" xfId="0" applyNumberFormat="1" applyFont="1"/>
    <xf numFmtId="7" fontId="1" fillId="0" borderId="0" xfId="0" applyNumberFormat="1" applyFont="1" applyAlignment="1">
      <alignment horizontal="center"/>
    </xf>
    <xf numFmtId="40" fontId="1" fillId="0" borderId="0" xfId="0" applyNumberFormat="1" applyFont="1"/>
    <xf numFmtId="39" fontId="1" fillId="0" borderId="0" xfId="0" applyNumberFormat="1" applyFont="1" applyAlignment="1">
      <alignment horizontal="center"/>
    </xf>
    <xf numFmtId="8" fontId="1" fillId="0" borderId="0" xfId="0" applyNumberFormat="1" applyFont="1"/>
    <xf numFmtId="8" fontId="1" fillId="0" borderId="0" xfId="0" applyNumberFormat="1" applyFont="1" applyAlignment="1">
      <alignment horizontal="center"/>
    </xf>
    <xf numFmtId="10" fontId="1" fillId="0" borderId="0" xfId="0" applyNumberFormat="1" applyFont="1"/>
    <xf numFmtId="164" fontId="1" fillId="0" borderId="0" xfId="0" applyNumberFormat="1" applyFont="1" applyAlignment="1">
      <alignment horizontal="center"/>
    </xf>
    <xf numFmtId="1" fontId="1" fillId="0" borderId="0" xfId="0" applyNumberFormat="1" applyFont="1"/>
    <xf numFmtId="7" fontId="4" fillId="0" borderId="0" xfId="0" applyNumberFormat="1" applyFont="1"/>
    <xf numFmtId="7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9" fontId="1" fillId="0" borderId="0" xfId="0" applyNumberFormat="1" applyFont="1"/>
    <xf numFmtId="9" fontId="1" fillId="0" borderId="0" xfId="0" applyNumberFormat="1" applyFont="1" applyAlignment="1">
      <alignment horizontal="center"/>
    </xf>
    <xf numFmtId="164" fontId="7" fillId="0" borderId="0" xfId="0" applyNumberFormat="1" applyFont="1"/>
    <xf numFmtId="10" fontId="7" fillId="0" borderId="0" xfId="0" applyNumberFormat="1" applyFont="1"/>
    <xf numFmtId="7" fontId="7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topLeftCell="A4" zoomScale="85" workbookViewId="0">
      <selection activeCell="B25" sqref="B25"/>
    </sheetView>
  </sheetViews>
  <sheetFormatPr defaultRowHeight="12.75" x14ac:dyDescent="0.2"/>
  <cols>
    <col min="1" max="1" width="73.28515625" style="5" customWidth="1"/>
    <col min="2" max="2" width="14.85546875" style="5" customWidth="1"/>
    <col min="3" max="3" width="7.7109375" style="5" customWidth="1"/>
    <col min="4" max="5" width="9.140625" style="5"/>
    <col min="6" max="6" width="11.140625" style="5" customWidth="1"/>
    <col min="7" max="14" width="9.140625" style="5"/>
    <col min="15" max="15" width="19.5703125" style="5" customWidth="1"/>
    <col min="16" max="16384" width="9.140625" style="5"/>
  </cols>
  <sheetData>
    <row r="1" spans="1:16" x14ac:dyDescent="0.2">
      <c r="A1" s="4" t="s">
        <v>46</v>
      </c>
      <c r="B1" s="1"/>
      <c r="C1" s="3"/>
      <c r="D1" s="1"/>
    </row>
    <row r="2" spans="1:16" x14ac:dyDescent="0.2">
      <c r="A2" s="6"/>
      <c r="B2" s="1"/>
      <c r="C2" s="3"/>
      <c r="D2" s="1"/>
    </row>
    <row r="3" spans="1:16" x14ac:dyDescent="0.2">
      <c r="A3" s="1" t="s">
        <v>18</v>
      </c>
      <c r="B3" s="1"/>
      <c r="C3" s="3"/>
      <c r="D3" s="1"/>
    </row>
    <row r="4" spans="1:16" x14ac:dyDescent="0.2">
      <c r="A4" s="1"/>
      <c r="B4" s="1"/>
      <c r="C4" s="3"/>
      <c r="D4" s="1"/>
    </row>
    <row r="5" spans="1:16" ht="38.25" x14ac:dyDescent="0.2">
      <c r="A5" s="7" t="s">
        <v>50</v>
      </c>
      <c r="B5" s="1"/>
      <c r="C5" s="3"/>
      <c r="D5" s="1"/>
    </row>
    <row r="6" spans="1:16" x14ac:dyDescent="0.2">
      <c r="A6" s="8"/>
      <c r="B6" s="1"/>
      <c r="C6" s="3"/>
      <c r="D6" s="1"/>
    </row>
    <row r="7" spans="1:16" ht="38.25" x14ac:dyDescent="0.2">
      <c r="A7" s="7" t="s">
        <v>65</v>
      </c>
      <c r="B7" s="1"/>
      <c r="C7" s="3"/>
      <c r="D7" s="1"/>
    </row>
    <row r="8" spans="1:16" x14ac:dyDescent="0.2">
      <c r="A8" s="8"/>
      <c r="B8" s="1"/>
      <c r="C8" s="3"/>
      <c r="D8" s="1"/>
    </row>
    <row r="9" spans="1:16" x14ac:dyDescent="0.2">
      <c r="A9" s="7" t="s">
        <v>51</v>
      </c>
      <c r="B9" s="1"/>
      <c r="C9" s="3"/>
      <c r="D9" s="1"/>
    </row>
    <row r="10" spans="1:16" x14ac:dyDescent="0.2">
      <c r="A10" s="8"/>
      <c r="B10" s="1"/>
      <c r="C10" s="3"/>
      <c r="D10" s="1"/>
    </row>
    <row r="11" spans="1:16" x14ac:dyDescent="0.2">
      <c r="A11" s="9" t="s">
        <v>22</v>
      </c>
      <c r="B11" s="1"/>
      <c r="C11" s="3"/>
      <c r="D11" s="1"/>
    </row>
    <row r="12" spans="1:16" x14ac:dyDescent="0.2">
      <c r="A12" s="9"/>
      <c r="B12" s="1"/>
      <c r="C12" s="3"/>
      <c r="D12" s="1"/>
    </row>
    <row r="13" spans="1:16" x14ac:dyDescent="0.2">
      <c r="A13" s="1" t="s">
        <v>52</v>
      </c>
      <c r="B13" s="10">
        <v>45895</v>
      </c>
      <c r="C13" s="11"/>
      <c r="D13" s="1" t="s">
        <v>23</v>
      </c>
    </row>
    <row r="14" spans="1:16" x14ac:dyDescent="0.2">
      <c r="A14" s="1" t="s">
        <v>64</v>
      </c>
      <c r="B14" s="12">
        <v>5312.41</v>
      </c>
      <c r="C14" s="11"/>
      <c r="D14" s="1" t="s">
        <v>37</v>
      </c>
    </row>
    <row r="15" spans="1:16" x14ac:dyDescent="0.2">
      <c r="A15" s="1" t="s">
        <v>53</v>
      </c>
      <c r="B15" s="29">
        <f>B13-B14</f>
        <v>40582.589999999997</v>
      </c>
      <c r="C15" s="13"/>
      <c r="D15" s="1" t="s">
        <v>30</v>
      </c>
      <c r="P15" s="1"/>
    </row>
    <row r="16" spans="1:16" x14ac:dyDescent="0.2">
      <c r="A16" s="1" t="s">
        <v>54</v>
      </c>
      <c r="B16" s="14">
        <v>0</v>
      </c>
      <c r="C16" s="11"/>
      <c r="D16" s="1" t="s">
        <v>16</v>
      </c>
      <c r="P16" s="1"/>
    </row>
    <row r="17" spans="1:7" x14ac:dyDescent="0.2">
      <c r="A17" s="1" t="s">
        <v>27</v>
      </c>
      <c r="B17" s="10">
        <f>B15-B16</f>
        <v>40582.589999999997</v>
      </c>
      <c r="C17" s="13"/>
      <c r="D17" s="1" t="s">
        <v>29</v>
      </c>
    </row>
    <row r="18" spans="1:7" x14ac:dyDescent="0.2">
      <c r="A18" s="1" t="s">
        <v>55</v>
      </c>
      <c r="B18" s="12">
        <v>700</v>
      </c>
      <c r="C18" s="11"/>
      <c r="D18" s="1" t="s">
        <v>24</v>
      </c>
    </row>
    <row r="19" spans="1:7" x14ac:dyDescent="0.2">
      <c r="A19" s="1" t="s">
        <v>56</v>
      </c>
      <c r="B19" s="12">
        <v>0</v>
      </c>
      <c r="C19" s="15"/>
      <c r="D19" s="1" t="s">
        <v>39</v>
      </c>
    </row>
    <row r="20" spans="1:7" x14ac:dyDescent="0.2">
      <c r="A20" s="1" t="s">
        <v>15</v>
      </c>
      <c r="B20" s="16">
        <f>B16+B18+B19</f>
        <v>700</v>
      </c>
      <c r="C20" s="17"/>
      <c r="D20" s="1" t="s">
        <v>31</v>
      </c>
    </row>
    <row r="21" spans="1:7" x14ac:dyDescent="0.2">
      <c r="A21" s="8" t="s">
        <v>57</v>
      </c>
      <c r="B21" s="28">
        <v>0.57999999999999996</v>
      </c>
      <c r="C21" s="11"/>
      <c r="D21" s="1" t="s">
        <v>21</v>
      </c>
    </row>
    <row r="22" spans="1:7" x14ac:dyDescent="0.2">
      <c r="A22" s="1" t="s">
        <v>0</v>
      </c>
      <c r="B22" s="12">
        <f>B13*B21</f>
        <v>26619.1</v>
      </c>
      <c r="C22" s="15"/>
      <c r="D22" s="1" t="s">
        <v>25</v>
      </c>
    </row>
    <row r="23" spans="1:7" x14ac:dyDescent="0.2">
      <c r="A23" s="1" t="s">
        <v>1</v>
      </c>
      <c r="B23" s="12">
        <f>B17-B22</f>
        <v>13963.489999999998</v>
      </c>
      <c r="C23" s="15"/>
      <c r="D23" s="1" t="s">
        <v>28</v>
      </c>
    </row>
    <row r="24" spans="1:7" x14ac:dyDescent="0.2">
      <c r="A24" s="1" t="s">
        <v>71</v>
      </c>
      <c r="B24" s="18">
        <f>B25*24</f>
        <v>2.4720000000000002E-2</v>
      </c>
      <c r="C24" s="11"/>
      <c r="D24" s="1" t="s">
        <v>17</v>
      </c>
    </row>
    <row r="25" spans="1:7" x14ac:dyDescent="0.2">
      <c r="A25" s="1" t="s">
        <v>70</v>
      </c>
      <c r="B25" s="27">
        <v>1.0300000000000001E-3</v>
      </c>
      <c r="C25" s="19"/>
      <c r="D25" s="1" t="s">
        <v>35</v>
      </c>
    </row>
    <row r="26" spans="1:7" x14ac:dyDescent="0.2">
      <c r="A26" s="1" t="s">
        <v>2</v>
      </c>
      <c r="B26" s="10">
        <f>(B17+B22)*B25</f>
        <v>69.217740700000007</v>
      </c>
      <c r="C26" s="13"/>
      <c r="D26" s="1" t="s">
        <v>32</v>
      </c>
    </row>
    <row r="27" spans="1:7" x14ac:dyDescent="0.2">
      <c r="A27" s="8" t="s">
        <v>58</v>
      </c>
      <c r="B27" s="20">
        <v>39</v>
      </c>
      <c r="C27" s="11"/>
      <c r="D27" s="1" t="s">
        <v>3</v>
      </c>
    </row>
    <row r="28" spans="1:7" x14ac:dyDescent="0.2">
      <c r="A28" s="1" t="s">
        <v>4</v>
      </c>
      <c r="B28" s="10">
        <f>B23/B27</f>
        <v>358.03820512820505</v>
      </c>
      <c r="C28" s="13"/>
      <c r="D28" s="1" t="s">
        <v>33</v>
      </c>
      <c r="G28" s="1"/>
    </row>
    <row r="29" spans="1:7" x14ac:dyDescent="0.2">
      <c r="A29" s="1" t="s">
        <v>59</v>
      </c>
      <c r="B29" s="30">
        <v>8.8749999999999996E-2</v>
      </c>
      <c r="C29" s="11"/>
      <c r="D29" s="1" t="s">
        <v>26</v>
      </c>
    </row>
    <row r="30" spans="1:7" x14ac:dyDescent="0.2">
      <c r="A30" s="1" t="s">
        <v>5</v>
      </c>
      <c r="B30" s="10">
        <f>(B26+B28)*B29</f>
        <v>37.918965192253197</v>
      </c>
      <c r="C30" s="13"/>
      <c r="D30" s="1" t="s">
        <v>38</v>
      </c>
    </row>
    <row r="31" spans="1:7" x14ac:dyDescent="0.2">
      <c r="A31" s="1" t="s">
        <v>68</v>
      </c>
      <c r="B31" s="10">
        <f>B30*B27</f>
        <v>1478.8396424978746</v>
      </c>
      <c r="C31" s="13"/>
      <c r="D31" s="1"/>
    </row>
    <row r="32" spans="1:7" x14ac:dyDescent="0.2">
      <c r="A32" s="2" t="s">
        <v>69</v>
      </c>
      <c r="B32" s="21">
        <f>B26+B28+B30</f>
        <v>465.1749110204583</v>
      </c>
      <c r="C32" s="22"/>
      <c r="D32" s="1" t="s">
        <v>34</v>
      </c>
    </row>
    <row r="33" spans="1:4" x14ac:dyDescent="0.2">
      <c r="A33" s="2" t="s">
        <v>67</v>
      </c>
      <c r="B33" s="21">
        <f>B26+B28</f>
        <v>427.25594582820509</v>
      </c>
      <c r="C33" s="22"/>
      <c r="D33" s="1"/>
    </row>
    <row r="34" spans="1:4" x14ac:dyDescent="0.2">
      <c r="A34" s="1" t="s">
        <v>40</v>
      </c>
      <c r="B34" s="10">
        <f>B27*B33</f>
        <v>16662.981887299997</v>
      </c>
      <c r="C34" s="13"/>
      <c r="D34" s="1" t="s">
        <v>41</v>
      </c>
    </row>
    <row r="36" spans="1:4" x14ac:dyDescent="0.2">
      <c r="A36" s="23" t="s">
        <v>60</v>
      </c>
      <c r="B36" s="1"/>
      <c r="C36" s="3"/>
      <c r="D36" s="1"/>
    </row>
    <row r="37" spans="1:4" x14ac:dyDescent="0.2">
      <c r="A37" s="23"/>
      <c r="B37" s="1"/>
      <c r="C37" s="3"/>
      <c r="D37" s="1"/>
    </row>
    <row r="38" spans="1:4" x14ac:dyDescent="0.2">
      <c r="A38" s="1" t="s">
        <v>47</v>
      </c>
      <c r="B38" s="1"/>
      <c r="C38" s="3"/>
      <c r="D38" s="1"/>
    </row>
    <row r="39" spans="1:4" x14ac:dyDescent="0.2">
      <c r="A39" s="1" t="s">
        <v>48</v>
      </c>
      <c r="B39" s="1"/>
      <c r="C39" s="3"/>
      <c r="D39" s="1"/>
    </row>
    <row r="40" spans="1:4" x14ac:dyDescent="0.2">
      <c r="A40" s="1"/>
      <c r="B40" s="1"/>
      <c r="C40" s="3"/>
      <c r="D40" s="1"/>
    </row>
    <row r="41" spans="1:4" x14ac:dyDescent="0.2">
      <c r="A41" s="2" t="s">
        <v>6</v>
      </c>
      <c r="B41" s="1"/>
      <c r="C41" s="3"/>
      <c r="D41" s="1"/>
    </row>
    <row r="42" spans="1:4" x14ac:dyDescent="0.2">
      <c r="A42" s="1" t="s">
        <v>7</v>
      </c>
      <c r="B42" s="1"/>
      <c r="C42" s="3"/>
      <c r="D42" s="1"/>
    </row>
    <row r="43" spans="1:4" x14ac:dyDescent="0.2">
      <c r="A43" s="1" t="s">
        <v>8</v>
      </c>
      <c r="B43" s="1"/>
      <c r="C43" s="3"/>
      <c r="D43" s="1"/>
    </row>
    <row r="44" spans="1:4" x14ac:dyDescent="0.2">
      <c r="A44" s="1" t="s">
        <v>9</v>
      </c>
      <c r="B44" s="1"/>
      <c r="C44" s="3"/>
      <c r="D44" s="1"/>
    </row>
    <row r="45" spans="1:4" x14ac:dyDescent="0.2">
      <c r="A45" s="1"/>
      <c r="B45" s="1"/>
      <c r="C45" s="3"/>
      <c r="D45" s="1"/>
    </row>
    <row r="46" spans="1:4" x14ac:dyDescent="0.2">
      <c r="A46" s="3" t="s">
        <v>10</v>
      </c>
      <c r="B46" s="1" t="s">
        <v>19</v>
      </c>
      <c r="C46" s="3"/>
      <c r="D46" s="1"/>
    </row>
    <row r="47" spans="1:4" x14ac:dyDescent="0.2">
      <c r="A47" s="1"/>
      <c r="C47" s="3"/>
      <c r="D47" s="1"/>
    </row>
    <row r="48" spans="1:4" x14ac:dyDescent="0.2">
      <c r="A48" s="1">
        <v>1.2099999999999999E-3</v>
      </c>
      <c r="B48" s="18">
        <v>2.9000000000000001E-2</v>
      </c>
      <c r="C48" s="24"/>
      <c r="D48" s="1"/>
    </row>
    <row r="49" spans="1:4" x14ac:dyDescent="0.2">
      <c r="A49" s="1"/>
      <c r="B49" s="18"/>
      <c r="C49" s="24"/>
      <c r="D49" s="1"/>
    </row>
    <row r="50" spans="1:4" x14ac:dyDescent="0.2">
      <c r="A50" s="1">
        <v>2.5000000000000001E-3</v>
      </c>
      <c r="B50" s="25">
        <v>0.06</v>
      </c>
      <c r="C50" s="26"/>
      <c r="D50" s="1"/>
    </row>
    <row r="51" spans="1:4" x14ac:dyDescent="0.2">
      <c r="A51" s="1"/>
      <c r="B51" s="1"/>
      <c r="C51" s="3"/>
      <c r="D51" s="1"/>
    </row>
    <row r="52" spans="1:4" x14ac:dyDescent="0.2">
      <c r="A52" s="1">
        <v>3.3300000000000001E-3</v>
      </c>
      <c r="B52" s="25">
        <v>0.08</v>
      </c>
      <c r="C52" s="26"/>
      <c r="D52" s="1"/>
    </row>
    <row r="53" spans="1:4" x14ac:dyDescent="0.2">
      <c r="A53" s="1"/>
      <c r="B53" s="1"/>
      <c r="C53" s="3"/>
      <c r="D53" s="1"/>
    </row>
    <row r="54" spans="1:4" x14ac:dyDescent="0.2">
      <c r="A54" s="1">
        <v>4.1700000000000001E-3</v>
      </c>
      <c r="B54" s="25">
        <v>0.1</v>
      </c>
      <c r="C54" s="26"/>
      <c r="D54" s="1"/>
    </row>
    <row r="55" spans="1:4" x14ac:dyDescent="0.2">
      <c r="A55" s="1"/>
      <c r="B55" s="1"/>
      <c r="C55" s="3"/>
      <c r="D55" s="1"/>
    </row>
    <row r="56" spans="1:4" x14ac:dyDescent="0.2">
      <c r="A56" s="1">
        <v>5.0000000000000001E-3</v>
      </c>
      <c r="B56" s="25">
        <v>0.12</v>
      </c>
      <c r="C56" s="26"/>
      <c r="D56" s="1"/>
    </row>
    <row r="57" spans="1:4" x14ac:dyDescent="0.2">
      <c r="A57" s="1"/>
      <c r="B57" s="1"/>
      <c r="C57" s="3"/>
      <c r="D57" s="1"/>
    </row>
    <row r="58" spans="1:4" x14ac:dyDescent="0.2">
      <c r="A58" s="1">
        <v>7.4999999999999997E-3</v>
      </c>
      <c r="B58" s="25">
        <v>0.18</v>
      </c>
      <c r="C58" s="26"/>
      <c r="D58" s="1"/>
    </row>
    <row r="59" spans="1:4" x14ac:dyDescent="0.2">
      <c r="A59" s="1"/>
      <c r="B59" s="1"/>
      <c r="C59" s="3"/>
      <c r="D59" s="1"/>
    </row>
    <row r="60" spans="1:4" x14ac:dyDescent="0.2">
      <c r="A60" s="2" t="s">
        <v>61</v>
      </c>
      <c r="B60" s="25"/>
      <c r="C60" s="26"/>
      <c r="D60" s="1"/>
    </row>
    <row r="61" spans="1:4" x14ac:dyDescent="0.2">
      <c r="A61" s="1" t="s">
        <v>11</v>
      </c>
      <c r="B61" s="25"/>
      <c r="C61" s="26"/>
      <c r="D61" s="1"/>
    </row>
    <row r="62" spans="1:4" x14ac:dyDescent="0.2">
      <c r="A62" s="1" t="s">
        <v>62</v>
      </c>
      <c r="B62" s="25"/>
      <c r="C62" s="26"/>
      <c r="D62" s="1"/>
    </row>
    <row r="63" spans="1:4" x14ac:dyDescent="0.2">
      <c r="A63" s="1" t="s">
        <v>20</v>
      </c>
      <c r="B63" s="25"/>
      <c r="C63" s="26"/>
      <c r="D63" s="1"/>
    </row>
    <row r="64" spans="1:4" x14ac:dyDescent="0.2">
      <c r="A64" s="1" t="s">
        <v>36</v>
      </c>
      <c r="B64" s="25"/>
      <c r="C64" s="26"/>
      <c r="D64" s="1"/>
    </row>
    <row r="65" spans="1:4" x14ac:dyDescent="0.2">
      <c r="A65" s="1"/>
      <c r="B65" s="25"/>
      <c r="C65" s="26"/>
      <c r="D65" s="1"/>
    </row>
    <row r="66" spans="1:4" x14ac:dyDescent="0.2">
      <c r="A66" s="2" t="s">
        <v>42</v>
      </c>
      <c r="B66" s="25"/>
      <c r="C66" s="26"/>
      <c r="D66" s="1"/>
    </row>
    <row r="67" spans="1:4" x14ac:dyDescent="0.2">
      <c r="A67" s="1" t="s">
        <v>43</v>
      </c>
      <c r="B67" s="25"/>
      <c r="C67" s="26"/>
      <c r="D67" s="1"/>
    </row>
    <row r="68" spans="1:4" x14ac:dyDescent="0.2">
      <c r="A68" s="1" t="s">
        <v>44</v>
      </c>
      <c r="B68" s="25"/>
      <c r="C68" s="26"/>
      <c r="D68" s="1"/>
    </row>
    <row r="69" spans="1:4" x14ac:dyDescent="0.2">
      <c r="A69" s="1" t="s">
        <v>45</v>
      </c>
      <c r="B69" s="25"/>
      <c r="C69" s="26"/>
      <c r="D69" s="1"/>
    </row>
    <row r="70" spans="1:4" x14ac:dyDescent="0.2">
      <c r="A70" s="1"/>
      <c r="B70" s="25"/>
      <c r="C70" s="26"/>
      <c r="D70" s="1"/>
    </row>
    <row r="71" spans="1:4" x14ac:dyDescent="0.2">
      <c r="A71" s="1" t="s">
        <v>12</v>
      </c>
      <c r="B71" s="1"/>
      <c r="C71" s="3"/>
      <c r="D71" s="1"/>
    </row>
    <row r="72" spans="1:4" x14ac:dyDescent="0.2">
      <c r="A72" s="1" t="s">
        <v>66</v>
      </c>
      <c r="B72" s="1"/>
      <c r="C72" s="3"/>
      <c r="D72" s="1"/>
    </row>
    <row r="73" spans="1:4" x14ac:dyDescent="0.2">
      <c r="A73" s="1" t="s">
        <v>13</v>
      </c>
      <c r="B73" s="1"/>
      <c r="C73" s="3"/>
      <c r="D73" s="1"/>
    </row>
    <row r="74" spans="1:4" x14ac:dyDescent="0.2">
      <c r="A74" s="1" t="s">
        <v>14</v>
      </c>
      <c r="B74" s="1"/>
      <c r="C74" s="3"/>
      <c r="D74" s="1"/>
    </row>
    <row r="75" spans="1:4" x14ac:dyDescent="0.2">
      <c r="A75" s="1"/>
      <c r="B75" s="1"/>
      <c r="C75" s="3"/>
      <c r="D75" s="1"/>
    </row>
    <row r="76" spans="1:4" x14ac:dyDescent="0.2">
      <c r="A76" s="1" t="s">
        <v>49</v>
      </c>
      <c r="B76" s="1"/>
      <c r="C76" s="3"/>
      <c r="D76" s="1"/>
    </row>
    <row r="77" spans="1:4" x14ac:dyDescent="0.2">
      <c r="A77" s="1"/>
      <c r="B77" s="1"/>
      <c r="C77" s="3"/>
      <c r="D77" s="1"/>
    </row>
    <row r="78" spans="1:4" x14ac:dyDescent="0.2">
      <c r="A78" s="1" t="s">
        <v>63</v>
      </c>
      <c r="B78" s="1"/>
      <c r="C78" s="3"/>
      <c r="D78" s="1"/>
    </row>
  </sheetData>
  <phoneticPr fontId="0" type="noConversion"/>
  <printOptions gridLines="1" gridLinesSet="0"/>
  <pageMargins left="0.5" right="0.5" top="0.5" bottom="0.5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VIPP's Calculator</vt:lpstr>
    </vt:vector>
  </TitlesOfParts>
  <Company>VIPP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VIPP's Auto Lease Calculator 97</dc:title>
  <dc:creator>VIPP</dc:creator>
  <cp:keywords>automotive leasing</cp:keywords>
  <dc:description>Copyright © 1998</dc:description>
  <cp:lastModifiedBy>kyu</cp:lastModifiedBy>
  <cp:lastPrinted>2015-06-01T22:44:44Z</cp:lastPrinted>
  <dcterms:created xsi:type="dcterms:W3CDTF">1999-07-16T23:08:43Z</dcterms:created>
  <dcterms:modified xsi:type="dcterms:W3CDTF">2017-05-04T21:32:53Z</dcterms:modified>
</cp:coreProperties>
</file>