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비교" sheetId="2" r:id="rId1"/>
    <sheet name="차트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2" l="1"/>
  <c r="B15" i="2"/>
  <c r="B18" i="2" s="1"/>
  <c r="C15" i="2"/>
  <c r="C18" i="2" s="1"/>
  <c r="E15" i="2"/>
  <c r="E18" i="2" s="1"/>
  <c r="F15" i="2"/>
  <c r="F18" i="2" s="1"/>
  <c r="G15" i="2"/>
  <c r="G18" i="2" s="1"/>
  <c r="H15" i="2"/>
  <c r="H18" i="2" s="1"/>
  <c r="I15" i="2"/>
  <c r="I18" i="2" s="1"/>
  <c r="J15" i="2"/>
  <c r="J18" i="2" s="1"/>
  <c r="K15" i="2"/>
  <c r="K18" i="2" s="1"/>
  <c r="D15" i="2"/>
  <c r="D21" i="2" s="1"/>
  <c r="C19" i="2"/>
  <c r="D19" i="2"/>
  <c r="E19" i="2"/>
  <c r="F19" i="2"/>
  <c r="G19" i="2"/>
  <c r="H19" i="2"/>
  <c r="I19" i="2"/>
  <c r="J19" i="2"/>
  <c r="K19" i="2"/>
  <c r="C12" i="2"/>
  <c r="D12" i="2"/>
  <c r="E12" i="2"/>
  <c r="F12" i="2"/>
  <c r="G12" i="2"/>
  <c r="H12" i="2"/>
  <c r="I12" i="2"/>
  <c r="J12" i="2"/>
  <c r="K12" i="2"/>
  <c r="B19" i="2"/>
  <c r="B12" i="2"/>
  <c r="C11" i="2"/>
  <c r="C7" i="2" s="1"/>
  <c r="D11" i="2"/>
  <c r="D7" i="2" s="1"/>
  <c r="E11" i="2"/>
  <c r="E7" i="2" s="1"/>
  <c r="F11" i="2"/>
  <c r="F7" i="2" s="1"/>
  <c r="G11" i="2"/>
  <c r="G7" i="2" s="1"/>
  <c r="H11" i="2"/>
  <c r="H7" i="2" s="1"/>
  <c r="I11" i="2"/>
  <c r="I7" i="2" s="1"/>
  <c r="J11" i="2"/>
  <c r="J7" i="2" s="1"/>
  <c r="K11" i="2"/>
  <c r="B11" i="2"/>
  <c r="B7" i="2" s="1"/>
  <c r="E21" i="2"/>
  <c r="F21" i="2"/>
  <c r="G21" i="2"/>
  <c r="H21" i="2"/>
  <c r="I21" i="2"/>
  <c r="J21" i="2"/>
  <c r="K21" i="2"/>
  <c r="D18" i="2" l="1"/>
  <c r="C21" i="2"/>
  <c r="B21" i="2" l="1"/>
</calcChain>
</file>

<file path=xl/sharedStrings.xml><?xml version="1.0" encoding="utf-8"?>
<sst xmlns="http://schemas.openxmlformats.org/spreadsheetml/2006/main" count="139" uniqueCount="74">
  <si>
    <t>Best Rate Guarantee (BRG)</t>
  </si>
  <si>
    <t>SPG</t>
  </si>
  <si>
    <t>Hilton</t>
  </si>
  <si>
    <t>Hyatts</t>
  </si>
  <si>
    <t>Best Western</t>
  </si>
  <si>
    <t>Marriott</t>
  </si>
  <si>
    <t>IHG (Priority Club)</t>
  </si>
  <si>
    <t>선예약</t>
  </si>
  <si>
    <t>N</t>
  </si>
  <si>
    <t>Y</t>
  </si>
  <si>
    <t>Omni</t>
  </si>
  <si>
    <t>Orbitz</t>
  </si>
  <si>
    <t>Choice</t>
  </si>
  <si>
    <t>http://hiltonworldwide.hilton.com/en/ww/ourbestrates/claimform.jhtml;jsessionid=NLU22BNLU1HZECSQA0R222Q</t>
  </si>
  <si>
    <t>http://www.starwoodhotels.com/bestrate/claimform/reservations.html</t>
  </si>
  <si>
    <t xml:space="preserve">http://www.hyatt.com/hyatt/specials/offers/brgClaimPage.jsp </t>
  </si>
  <si>
    <t>https://secure.choicehotels.com/ires/en-US/html/BestRateForm</t>
  </si>
  <si>
    <t>https://www.marriott.com/look/claimForm.mi</t>
  </si>
  <si>
    <t>http://www.bestwestern.com/deals-offers/special-rates/low-hotel-rates-claim-form.asp</t>
  </si>
  <si>
    <t>Wyndham</t>
  </si>
  <si>
    <t>1-800-337-0550</t>
  </si>
  <si>
    <t>http://www.wyndham.com/hotels/bestrateclaim/contact-us</t>
  </si>
  <si>
    <t>1-877-536-0508</t>
  </si>
  <si>
    <t>kimpton</t>
  </si>
  <si>
    <t xml:space="preserve">No online request </t>
  </si>
  <si>
    <t>Expedia</t>
  </si>
  <si>
    <t>http://www.expedia.com/p/info-other/best_price_guarantee.htm</t>
  </si>
  <si>
    <t>http://www.ichotelsgroup.com/hotels/us/en/customer-care/forms/claim-lowest-internet-rate</t>
  </si>
  <si>
    <t>Millennium</t>
  </si>
  <si>
    <t>http://www.millenniumhotels.com/utilities/best-rate-guarantee.html</t>
  </si>
  <si>
    <t>COMO</t>
  </si>
  <si>
    <t>http://www.comohotels.com/travel-and-media/best-rate-guarantee</t>
  </si>
  <si>
    <t>Hotels</t>
  </si>
  <si>
    <t>http://www.hotels.com/customer_care/pillar/price_guarantee.html</t>
  </si>
  <si>
    <t>http://www.clubcarlson.com/borg/home.do</t>
  </si>
  <si>
    <t>Club Carlson</t>
  </si>
  <si>
    <t>Traveocity</t>
  </si>
  <si>
    <t>Priceline</t>
  </si>
  <si>
    <t>http://www.priceline.com/landing/best-price-guarantee.htm</t>
  </si>
  <si>
    <t>http://www.travelocity.com/p/info-other/guarantees.htm</t>
  </si>
  <si>
    <t>http://www.omnihotels.com/reservations/best-rate-guarantee/claim-form</t>
  </si>
  <si>
    <t>or</t>
  </si>
  <si>
    <t>match</t>
  </si>
  <si>
    <t xml:space="preserve">and </t>
  </si>
  <si>
    <t>2000 points/QS</t>
  </si>
  <si>
    <t>$50/QS</t>
  </si>
  <si>
    <t xml:space="preserve">match </t>
  </si>
  <si>
    <t>1st night free</t>
  </si>
  <si>
    <t>$25GC/QS</t>
  </si>
  <si>
    <t>and</t>
  </si>
  <si>
    <t>$100 GC/QS</t>
  </si>
  <si>
    <t>http://www.orbitz.com/mktg/best-price-guarantee/</t>
  </si>
  <si>
    <t>혜택</t>
  </si>
  <si>
    <t>전화번호</t>
  </si>
  <si>
    <t>온라인</t>
  </si>
  <si>
    <t>가격(per Night)</t>
  </si>
  <si>
    <t>숙박기간 (몇박? 숫자만)</t>
  </si>
  <si>
    <t>brg 성공? (Y/N)</t>
  </si>
  <si>
    <t>세금&amp;BRG전 총가격</t>
  </si>
  <si>
    <t>lowest 가격 (per Night)</t>
  </si>
  <si>
    <t>BRG 성공 혜택?</t>
  </si>
  <si>
    <t>총 가격</t>
  </si>
  <si>
    <t>Excluded taxes and fees</t>
  </si>
  <si>
    <t>비교</t>
  </si>
  <si>
    <t>얼마나 이득?</t>
  </si>
  <si>
    <t>브랜드 (숫자)</t>
  </si>
  <si>
    <t>부가적 이득?</t>
  </si>
  <si>
    <t>SPG 100point 의 가치는?</t>
  </si>
  <si>
    <t>총이득?</t>
  </si>
  <si>
    <t>$25C+$50VPC/QS</t>
  </si>
  <si>
    <t>$50 C/QS</t>
  </si>
  <si>
    <t>호텔이름(생략가능)</t>
  </si>
  <si>
    <t>틀린경우에는 snowcat이 뜸니다</t>
  </si>
  <si>
    <t xml:space="preserve">IHG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</si>
</sst>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575151"/>
      <name val="Arial"/>
      <family val="2"/>
    </font>
    <font>
      <sz val="12"/>
      <color rgb="FF53555B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2" applyFont="1" applyAlignment="1">
      <alignment horizontal="right" vertical="center"/>
    </xf>
    <xf numFmtId="44" fontId="0" fillId="3" borderId="0" xfId="2" applyFont="1" applyFill="1" applyAlignment="1">
      <alignment horizontal="right" vertical="center"/>
    </xf>
    <xf numFmtId="44" fontId="0" fillId="3" borderId="0" xfId="2" applyFont="1" applyFill="1" applyAlignment="1">
      <alignment horizontal="right"/>
    </xf>
    <xf numFmtId="0" fontId="0" fillId="4" borderId="0" xfId="0" applyFill="1"/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44" fontId="0" fillId="3" borderId="0" xfId="0" applyNumberFormat="1" applyFill="1" applyAlignment="1">
      <alignment horizontal="right" vertical="center"/>
    </xf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4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0" fontId="1" fillId="5" borderId="0" xfId="1" applyFill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1" fillId="4" borderId="0" xfId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44" fontId="0" fillId="0" borderId="9" xfId="2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4" xfId="0" applyFill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hotelsgroup.com/hotels/us/en/customer-care/forms/claim-lowest-internet-rate" TargetMode="External"/><Relationship Id="rId13" Type="http://schemas.openxmlformats.org/officeDocument/2006/relationships/hyperlink" Target="http://www.travelocity.com/p/info-other/guarantees.htm" TargetMode="External"/><Relationship Id="rId3" Type="http://schemas.openxmlformats.org/officeDocument/2006/relationships/hyperlink" Target="https://secure.choicehotels.com/ires/en-US/html/BestRateForm" TargetMode="External"/><Relationship Id="rId7" Type="http://schemas.openxmlformats.org/officeDocument/2006/relationships/hyperlink" Target="http://www.expedia.com/p/info-other/best_price_guarantee.htm" TargetMode="External"/><Relationship Id="rId12" Type="http://schemas.openxmlformats.org/officeDocument/2006/relationships/hyperlink" Target="http://www.priceline.com/landing/best-price-guarantee.htm" TargetMode="External"/><Relationship Id="rId2" Type="http://schemas.openxmlformats.org/officeDocument/2006/relationships/hyperlink" Target="http://www.hyatt.com/hyatt/specials/offers/brgClaimPage.jsp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hiltonworldwide.hilton.com/en/ww/ourbestrates/claimform.jhtml;jsessionid=NLU22BNLU1HZECSQA0R222Q" TargetMode="External"/><Relationship Id="rId6" Type="http://schemas.openxmlformats.org/officeDocument/2006/relationships/hyperlink" Target="http://www.wyndham.com/hotels/bestrateclaim/contact-us" TargetMode="External"/><Relationship Id="rId11" Type="http://schemas.openxmlformats.org/officeDocument/2006/relationships/hyperlink" Target="http://www.hotels.com/customer_care/pillar/price_guarantee.html" TargetMode="External"/><Relationship Id="rId5" Type="http://schemas.openxmlformats.org/officeDocument/2006/relationships/hyperlink" Target="http://www.bestwestern.com/deals-offers/special-rates/low-hotel-rates-claim-form.asp" TargetMode="External"/><Relationship Id="rId15" Type="http://schemas.openxmlformats.org/officeDocument/2006/relationships/hyperlink" Target="http://www.orbitz.com/mktg/best-price-guarantee/" TargetMode="External"/><Relationship Id="rId10" Type="http://schemas.openxmlformats.org/officeDocument/2006/relationships/hyperlink" Target="http://www.comohotels.com/travel-and-media/best-rate-guarantee" TargetMode="External"/><Relationship Id="rId4" Type="http://schemas.openxmlformats.org/officeDocument/2006/relationships/hyperlink" Target="https://www.marriott.com/look/claimForm.mi" TargetMode="External"/><Relationship Id="rId9" Type="http://schemas.openxmlformats.org/officeDocument/2006/relationships/hyperlink" Target="http://www.millenniumhotels.com/utilities/best-rate-guarantee.html" TargetMode="External"/><Relationship Id="rId14" Type="http://schemas.openxmlformats.org/officeDocument/2006/relationships/hyperlink" Target="http://www.omnihotels.com/reservations/best-rate-guarantee/claim-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I32" sqref="I32:I33"/>
    </sheetView>
  </sheetViews>
  <sheetFormatPr defaultRowHeight="15" x14ac:dyDescent="0.25"/>
  <cols>
    <col min="1" max="1" width="40" customWidth="1"/>
    <col min="2" max="11" width="19.85546875" customWidth="1"/>
    <col min="12" max="12" width="3.5703125" customWidth="1"/>
    <col min="13" max="13" width="13.28515625" customWidth="1"/>
    <col min="19" max="19" width="16" customWidth="1"/>
  </cols>
  <sheetData>
    <row r="1" spans="1:14" ht="15.75" thickBot="1" x14ac:dyDescent="0.3">
      <c r="A1" s="39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ht="15.75" thickBot="1" x14ac:dyDescent="0.3">
      <c r="A2" s="42" t="s">
        <v>67</v>
      </c>
      <c r="B2" s="40">
        <v>0</v>
      </c>
      <c r="C2" s="7"/>
      <c r="D2" s="7"/>
      <c r="E2" s="7"/>
      <c r="F2" s="7"/>
      <c r="G2" s="7"/>
      <c r="H2" s="7"/>
      <c r="I2" s="7"/>
      <c r="J2" s="5"/>
      <c r="K2" s="4"/>
    </row>
    <row r="3" spans="1:14" ht="15.75" thickBot="1" x14ac:dyDescent="0.3">
      <c r="A3" s="43" t="s">
        <v>62</v>
      </c>
      <c r="B3" s="37">
        <v>1</v>
      </c>
      <c r="C3" s="37">
        <v>2</v>
      </c>
      <c r="D3" s="37">
        <v>3</v>
      </c>
      <c r="E3" s="37">
        <v>4</v>
      </c>
      <c r="F3" s="37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  <c r="M3" s="30" t="s">
        <v>1</v>
      </c>
      <c r="N3" s="31">
        <v>1</v>
      </c>
    </row>
    <row r="4" spans="1:14" x14ac:dyDescent="0.25">
      <c r="A4" s="44" t="s">
        <v>71</v>
      </c>
      <c r="B4" s="12"/>
      <c r="C4" s="12"/>
      <c r="D4" s="12"/>
      <c r="E4" s="12"/>
      <c r="F4" s="12"/>
      <c r="G4" s="12"/>
      <c r="H4" s="12"/>
      <c r="I4" s="12"/>
      <c r="J4" s="12"/>
      <c r="K4" s="12"/>
      <c r="M4" s="32" t="s">
        <v>2</v>
      </c>
      <c r="N4" s="33">
        <v>2</v>
      </c>
    </row>
    <row r="5" spans="1:14" x14ac:dyDescent="0.25">
      <c r="A5" s="44" t="s">
        <v>55</v>
      </c>
      <c r="B5" s="8"/>
      <c r="C5" s="8"/>
      <c r="D5" s="8"/>
      <c r="E5" s="8"/>
      <c r="F5" s="8"/>
      <c r="G5" s="8"/>
      <c r="H5" s="8"/>
      <c r="I5" s="8"/>
      <c r="J5" s="8"/>
      <c r="K5" s="8"/>
      <c r="M5" s="32" t="s">
        <v>3</v>
      </c>
      <c r="N5" s="33">
        <v>3</v>
      </c>
    </row>
    <row r="6" spans="1:14" ht="15.75" thickBot="1" x14ac:dyDescent="0.3">
      <c r="A6" s="45" t="s">
        <v>56</v>
      </c>
      <c r="B6" s="41"/>
      <c r="C6" s="41"/>
      <c r="D6" s="41"/>
      <c r="E6" s="41"/>
      <c r="F6" s="41"/>
      <c r="G6" s="41"/>
      <c r="H6" s="41"/>
      <c r="I6" s="41"/>
      <c r="J6" s="41"/>
      <c r="K6" s="41"/>
      <c r="M6" s="32" t="s">
        <v>5</v>
      </c>
      <c r="N6" s="33">
        <v>4</v>
      </c>
    </row>
    <row r="7" spans="1:14" ht="15.75" thickTop="1" x14ac:dyDescent="0.25">
      <c r="A7" s="44" t="s">
        <v>58</v>
      </c>
      <c r="B7" s="9" t="str">
        <f>IF(B11="snowcat","Snowcat",B5*B6)</f>
        <v>Snowcat</v>
      </c>
      <c r="C7" s="9" t="str">
        <f t="shared" ref="C7:K7" si="0">IF(C11="snowcat","Snowcat",C5*C6)</f>
        <v>Snowcat</v>
      </c>
      <c r="D7" s="9" t="str">
        <f t="shared" si="0"/>
        <v>Snowcat</v>
      </c>
      <c r="E7" s="9" t="str">
        <f t="shared" si="0"/>
        <v>Snowcat</v>
      </c>
      <c r="F7" s="9" t="str">
        <f t="shared" si="0"/>
        <v>Snowcat</v>
      </c>
      <c r="G7" s="9" t="str">
        <f t="shared" si="0"/>
        <v>Snowcat</v>
      </c>
      <c r="H7" s="9" t="str">
        <f t="shared" si="0"/>
        <v>Snowcat</v>
      </c>
      <c r="I7" s="9" t="str">
        <f t="shared" si="0"/>
        <v>Snowcat</v>
      </c>
      <c r="J7" s="9" t="str">
        <f t="shared" si="0"/>
        <v>Snowcat</v>
      </c>
      <c r="K7" s="9" t="str">
        <f t="shared" si="0"/>
        <v>Snowcat</v>
      </c>
      <c r="M7" s="32" t="s">
        <v>4</v>
      </c>
      <c r="N7" s="33">
        <v>5</v>
      </c>
    </row>
    <row r="8" spans="1:14" x14ac:dyDescent="0.25">
      <c r="A8" s="44"/>
      <c r="B8" s="29"/>
      <c r="C8" s="29"/>
      <c r="D8" s="29"/>
      <c r="E8" s="29"/>
      <c r="F8" s="29"/>
      <c r="G8" s="29"/>
      <c r="H8" s="29"/>
      <c r="I8" s="29"/>
      <c r="J8" s="29"/>
      <c r="K8" s="29"/>
      <c r="M8" s="32" t="s">
        <v>73</v>
      </c>
      <c r="N8" s="33">
        <v>6</v>
      </c>
    </row>
    <row r="9" spans="1:14" x14ac:dyDescent="0.25">
      <c r="A9" s="44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  <c r="M9" s="32" t="s">
        <v>35</v>
      </c>
      <c r="N9" s="33">
        <v>7</v>
      </c>
    </row>
    <row r="10" spans="1:14" ht="15.75" thickBot="1" x14ac:dyDescent="0.3">
      <c r="A10" s="45" t="s">
        <v>65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M10" s="32" t="s">
        <v>12</v>
      </c>
      <c r="N10" s="33">
        <v>8</v>
      </c>
    </row>
    <row r="11" spans="1:14" ht="15.75" thickTop="1" x14ac:dyDescent="0.25">
      <c r="A11" s="46" t="s">
        <v>60</v>
      </c>
      <c r="B11" s="14" t="str">
        <f>IF(B10=1,"$"&amp;B9*(100%-차트!$H$3),IF(B10=2,"$"&amp;비교!B9,IF(B10=3,"$"&amp;(100%-차트!$J7)*비교!B9,IF(B10=4,"$"&amp;(100%-차트!$J6)*비교!B9,IF(B10=5,"$"&amp;비교!B9,IF(B10=6,"$"&amp;비교!B9,IF(B10=7,"$"&amp;비교!B9*(100%-차트!$J4),IF(B10=8,"$"&amp;비교!B9,IF(B10=9,"$"&amp;비교!B9*(100%-차트!$J10),IF(B10=10,"$"&amp;비교!B9,IF(B10=11,"$"&amp;비교!B9*(100%-차트!$J8),IF(B10=12,"$"&amp;비교!B9*(100%-차트!$J9),IF(B10=13,"$"&amp;비교!B9*(100%-차트!$J5),IF(OR(B10=101,B10=102,B10=103,B10=104,B10=105),"$"&amp;비교!B9,"Snowcat"))))))))))))))</f>
        <v>Snowcat</v>
      </c>
      <c r="C11" s="14" t="str">
        <f>IF(C10=1,"$"&amp;C9*(100%-차트!$H$3),IF(C10=2,"$"&amp;비교!C9,IF(C10=3,"$"&amp;(100%-차트!$J7)*비교!C9,IF(C10=4,"$"&amp;(100%-차트!$J6)*비교!C9,IF(C10=5,"$"&amp;비교!C9,IF(C10=6,"$"&amp;비교!C9,IF(C10=7,"$"&amp;비교!C9*(100%-차트!$J4),IF(C10=8,"$"&amp;비교!C9,IF(C10=9,"$"&amp;비교!C9*(100%-차트!$J10),IF(C10=10,"$"&amp;비교!C9,IF(C10=11,"$"&amp;비교!C9*(100%-차트!$J8),IF(C10=12,"$"&amp;비교!C9*(100%-차트!$J9),IF(C10=13,"$"&amp;비교!C9*(100%-차트!$J5),IF(OR(C10=101,C10=102,C10=103,C10=104,C10=105),"$"&amp;비교!C9,"Snowcat"))))))))))))))</f>
        <v>Snowcat</v>
      </c>
      <c r="D11" s="14" t="str">
        <f>IF(D10=1,"$"&amp;D9*(100%-차트!$H$3),IF(D10=2,"$"&amp;비교!D9,IF(D10=3,"$"&amp;(100%-차트!$J7)*비교!D9,IF(D10=4,"$"&amp;(100%-차트!$J6)*비교!D9,IF(D10=5,"$"&amp;비교!D9,IF(D10=6,"$"&amp;비교!D9,IF(D10=7,"$"&amp;비교!D9*(100%-차트!$J4),IF(D10=8,"$"&amp;비교!D9,IF(D10=9,"$"&amp;비교!D9*(100%-차트!$J10),IF(D10=10,"$"&amp;비교!D9,IF(D10=11,"$"&amp;비교!D9*(100%-차트!$J8),IF(D10=12,"$"&amp;비교!D9*(100%-차트!$J9),IF(D10=13,"$"&amp;비교!D9*(100%-차트!$J5),IF(OR(D10=101,D10=102,D10=103,D10=104,D10=105),"$"&amp;비교!D9,"Snowcat"))))))))))))))</f>
        <v>Snowcat</v>
      </c>
      <c r="E11" s="14" t="str">
        <f>IF(E10=1,"$"&amp;E9*(100%-차트!$H$3),IF(E10=2,"$"&amp;비교!E9,IF(E10=3,"$"&amp;(100%-차트!$J7)*비교!E9,IF(E10=4,"$"&amp;(100%-차트!$J6)*비교!E9,IF(E10=5,"$"&amp;비교!E9,IF(E10=6,"$"&amp;비교!E9,IF(E10=7,"$"&amp;비교!E9*(100%-차트!$J4),IF(E10=8,"$"&amp;비교!E9,IF(E10=9,"$"&amp;비교!E9*(100%-차트!$J10),IF(E10=10,"$"&amp;비교!E9,IF(E10=11,"$"&amp;비교!E9*(100%-차트!$J8),IF(E10=12,"$"&amp;비교!E9*(100%-차트!$J9),IF(E10=13,"$"&amp;비교!E9*(100%-차트!$J5),IF(OR(E10=101,E10=102,E10=103,E10=104,E10=105),"$"&amp;비교!E9,"Snowcat"))))))))))))))</f>
        <v>Snowcat</v>
      </c>
      <c r="F11" s="14" t="str">
        <f>IF(F10=1,"$"&amp;F9*(100%-차트!$H$3),IF(F10=2,"$"&amp;비교!F9,IF(F10=3,"$"&amp;(100%-차트!$J7)*비교!F9,IF(F10=4,"$"&amp;(100%-차트!$J6)*비교!F9,IF(F10=5,"$"&amp;비교!F9,IF(F10=6,"$"&amp;비교!F9,IF(F10=7,"$"&amp;비교!F9*(100%-차트!$J4),IF(F10=8,"$"&amp;비교!F9,IF(F10=9,"$"&amp;비교!F9*(100%-차트!$J10),IF(F10=10,"$"&amp;비교!F9,IF(F10=11,"$"&amp;비교!F9*(100%-차트!$J8),IF(F10=12,"$"&amp;비교!F9*(100%-차트!$J9),IF(F10=13,"$"&amp;비교!F9*(100%-차트!$J5),IF(OR(F10=101,F10=102,F10=103,F10=104,F10=105),"$"&amp;비교!F9,"Snowcat"))))))))))))))</f>
        <v>Snowcat</v>
      </c>
      <c r="G11" s="14" t="str">
        <f>IF(G10=1,"$"&amp;G9*(100%-차트!$H$3),IF(G10=2,"$"&amp;비교!G9,IF(G10=3,"$"&amp;(100%-차트!$J7)*비교!G9,IF(G10=4,"$"&amp;(100%-차트!$J6)*비교!G9,IF(G10=5,"$"&amp;비교!G9,IF(G10=6,"$"&amp;비교!G9,IF(G10=7,"$"&amp;비교!G9*(100%-차트!$J4),IF(G10=8,"$"&amp;비교!G9,IF(G10=9,"$"&amp;비교!G9*(100%-차트!$J10),IF(G10=10,"$"&amp;비교!G9,IF(G10=11,"$"&amp;비교!G9*(100%-차트!$J8),IF(G10=12,"$"&amp;비교!G9*(100%-차트!$J9),IF(G10=13,"$"&amp;비교!G9*(100%-차트!$J5),IF(OR(G10=101,G10=102,G10=103,G10=104,G10=105),"$"&amp;비교!G9,"Snowcat"))))))))))))))</f>
        <v>Snowcat</v>
      </c>
      <c r="H11" s="14" t="str">
        <f>IF(H10=1,"$"&amp;H9*(100%-차트!$H$3),IF(H10=2,"$"&amp;비교!H9,IF(H10=3,"$"&amp;(100%-차트!$J7)*비교!H9,IF(H10=4,"$"&amp;(100%-차트!$J6)*비교!H9,IF(H10=5,"$"&amp;비교!H9,IF(H10=6,"$"&amp;비교!H9,IF(H10=7,"$"&amp;비교!H9*(100%-차트!$J4),IF(H10=8,"$"&amp;비교!H9,IF(H10=9,"$"&amp;비교!H9*(100%-차트!$J10),IF(H10=10,"$"&amp;비교!H9,IF(H10=11,"$"&amp;비교!H9*(100%-차트!$J8),IF(H10=12,"$"&amp;비교!H9*(100%-차트!$J9),IF(H10=13,"$"&amp;비교!H9*(100%-차트!$J5),IF(OR(H10=101,H10=102,H10=103,H10=104,H10=105),"$"&amp;비교!H9,"Snowcat"))))))))))))))</f>
        <v>Snowcat</v>
      </c>
      <c r="I11" s="14" t="str">
        <f>IF(I10=1,"$"&amp;I9*(100%-차트!$H$3),IF(I10=2,"$"&amp;비교!I9,IF(I10=3,"$"&amp;(100%-차트!$J7)*비교!I9,IF(I10=4,"$"&amp;(100%-차트!$J6)*비교!I9,IF(I10=5,"$"&amp;비교!I9,IF(I10=6,"$"&amp;비교!I9,IF(I10=7,"$"&amp;비교!I9*(100%-차트!$J4),IF(I10=8,"$"&amp;비교!I9,IF(I10=9,"$"&amp;비교!I9*(100%-차트!$J10),IF(I10=10,"$"&amp;비교!I9,IF(I10=11,"$"&amp;비교!I9*(100%-차트!$J8),IF(I10=12,"$"&amp;비교!I9*(100%-차트!$J9),IF(I10=13,"$"&amp;비교!I9*(100%-차트!$J5),IF(OR(I10=101,I10=102,I10=103,I10=104,I10=105),"$"&amp;비교!I9,"Snowcat"))))))))))))))</f>
        <v>Snowcat</v>
      </c>
      <c r="J11" s="14" t="str">
        <f>IF(J10=1,"$"&amp;J9*(100%-차트!$H$3),IF(J10=2,"$"&amp;비교!J9,IF(J10=3,"$"&amp;(100%-차트!$J7)*비교!J9,IF(J10=4,"$"&amp;(100%-차트!$J6)*비교!J9,IF(J10=5,"$"&amp;비교!J9,IF(J10=6,"$"&amp;비교!J9,IF(J10=7,"$"&amp;비교!J9*(100%-차트!$J4),IF(J10=8,"$"&amp;비교!J9,IF(J10=9,"$"&amp;비교!J9*(100%-차트!$J10),IF(J10=10,"$"&amp;비교!J9,IF(J10=11,"$"&amp;비교!J9*(100%-차트!$J8),IF(J10=12,"$"&amp;비교!J9*(100%-차트!$J9),IF(J10=13,"$"&amp;비교!J9*(100%-차트!$J5),IF(OR(J10=101,J10=102,J10=103,J10=104,J10=105),"$"&amp;비교!J9,"Snowcat"))))))))))))))</f>
        <v>Snowcat</v>
      </c>
      <c r="K11" s="14" t="str">
        <f>IF(K10=1,"$"&amp;K9*(100%-차트!$H$3),IF(K10=2,"$"&amp;비교!K9,IF(K10=3,"$"&amp;(100%-차트!$J7)*비교!K9,IF(K10=4,"$"&amp;(100%-차트!$J6)*비교!K9,IF(K10=5,"$"&amp;비교!K9,IF(K10=6,"$"&amp;비교!K9,IF(K10=7,"$"&amp;비교!K9*(100%-차트!$J4),IF(K10=8,"$"&amp;비교!K9,IF(K10=9,"$"&amp;비교!K9*(100%-차트!$J10),IF(K10=10,"$"&amp;비교!K9,IF(K10=11,"$"&amp;비교!K9*(100%-차트!$J8),IF(K10=12,"$"&amp;비교!K9*(100%-차트!$J9),IF(K10=13,"$"&amp;비교!K9*(100%-차트!$J5),IF(OR(K10=101,K10=102,K10=103,K10=104,K10=105),"$"&amp;비교!K9,"Snowcat"))))))))))))))</f>
        <v>Snowcat</v>
      </c>
      <c r="M11" s="32" t="s">
        <v>19</v>
      </c>
      <c r="N11" s="33">
        <v>9</v>
      </c>
    </row>
    <row r="12" spans="1:14" x14ac:dyDescent="0.25">
      <c r="A12" s="46"/>
      <c r="B12" s="14" t="str">
        <f>IF(B10=1,차트!$I3&amp;" "&amp;차트!$J3,IF(B10=2,차트!$I16&amp;" "&amp;차트!$J16,IF(B10=3,"-",IF(B10=4,"-",IF(B10=5,차트!$I17&amp;" "&amp;차트!$J17,IF(B10=6,차트!$I12&amp;" "&amp;차트!$J12,IF(B10=7,"-",IF(B10=8,차트!$I13&amp;" "&amp;차트!$J13,IF(B10=9,"-",IF(B10=10,차트!$I15&amp;" "&amp;차트!$J15,IF(B10=11,"-",IF(B10=12,"-",IF(B10=13,"-",IF(B10=105,차트!$I28&amp;" "&amp;차트!$J28,IF(B10=104,"-",IF(OR(B10=101,B10=102,B10=103),""&amp;차트!$J24,"Snowcat"))))))))))))))))</f>
        <v>Snowcat</v>
      </c>
      <c r="C12" s="14" t="str">
        <f>IF(C10=1,차트!$I3&amp;" "&amp;차트!$J3,IF(C10=2,차트!$I16&amp;" "&amp;차트!$J16,IF(C10=3,"-",IF(C10=4,"-",IF(C10=5,차트!$I17&amp;" "&amp;차트!$J17,IF(C10=6,차트!$I12&amp;" "&amp;차트!$J12,IF(C10=7,"-",IF(C10=8,차트!$I13&amp;" "&amp;차트!$J13,IF(C10=9,"-",IF(C10=10,차트!$I15&amp;" "&amp;차트!$J15,IF(C10=11,"-",IF(C10=12,"-",IF(C10=13,"-",IF(C10=105,차트!$I28&amp;" "&amp;차트!$J28,IF(C10=104,"-",IF(OR(C10=101,C10=102,C10=103),""&amp;차트!$J24,"Snowcat"))))))))))))))))</f>
        <v>Snowcat</v>
      </c>
      <c r="D12" s="14" t="str">
        <f>IF(D10=1,차트!$I3&amp;" "&amp;차트!$J3,IF(D10=2,차트!$I16&amp;" "&amp;차트!$J16,IF(D10=3,"-",IF(D10=4,"-",IF(D10=5,차트!$I17&amp;" "&amp;차트!$J17,IF(D10=6,차트!$I12&amp;" "&amp;차트!$J12,IF(D10=7,"-",IF(D10=8,차트!$I13&amp;" "&amp;차트!$J13,IF(D10=9,"-",IF(D10=10,차트!$I15&amp;" "&amp;차트!$J15,IF(D10=11,"-",IF(D10=12,"-",IF(D10=13,"-",IF(D10=105,차트!$I28&amp;" "&amp;차트!$J28,IF(D10=104,"-",IF(OR(D10=101,D10=102,D10=103),""&amp;차트!$J24,"Snowcat"))))))))))))))))</f>
        <v>Snowcat</v>
      </c>
      <c r="E12" s="14" t="str">
        <f>IF(E10=1,차트!$I3&amp;" "&amp;차트!$J3,IF(E10=2,차트!$I16&amp;" "&amp;차트!$J16,IF(E10=3,"-",IF(E10=4,"-",IF(E10=5,차트!$I17&amp;" "&amp;차트!$J17,IF(E10=6,차트!$I12&amp;" "&amp;차트!$J12,IF(E10=7,"-",IF(E10=8,차트!$I13&amp;" "&amp;차트!$J13,IF(E10=9,"-",IF(E10=10,차트!$I15&amp;" "&amp;차트!$J15,IF(E10=11,"-",IF(E10=12,"-",IF(E10=13,"-",IF(E10=105,차트!$I28&amp;" "&amp;차트!$J28,IF(E10=104,"-",IF(OR(E10=101,E10=102,E10=103),""&amp;차트!$J24,"Snowcat"))))))))))))))))</f>
        <v>Snowcat</v>
      </c>
      <c r="F12" s="14" t="str">
        <f>IF(F10=1,차트!$I3&amp;" "&amp;차트!$J3,IF(F10=2,차트!$I16&amp;" "&amp;차트!$J16,IF(F10=3,"-",IF(F10=4,"-",IF(F10=5,차트!$I17&amp;" "&amp;차트!$J17,IF(F10=6,차트!$I12&amp;" "&amp;차트!$J12,IF(F10=7,"-",IF(F10=8,차트!$I13&amp;" "&amp;차트!$J13,IF(F10=9,"-",IF(F10=10,차트!$I15&amp;" "&amp;차트!$J15,IF(F10=11,"-",IF(F10=12,"-",IF(F10=13,"-",IF(F10=105,차트!$I28&amp;" "&amp;차트!$J28,IF(F10=104,"-",IF(OR(F10=101,F10=102,F10=103),""&amp;차트!$J24,"Snowcat"))))))))))))))))</f>
        <v>Snowcat</v>
      </c>
      <c r="G12" s="14" t="str">
        <f>IF(G10=1,차트!$I3&amp;" "&amp;차트!$J3,IF(G10=2,차트!$I16&amp;" "&amp;차트!$J16,IF(G10=3,"-",IF(G10=4,"-",IF(G10=5,차트!$I17&amp;" "&amp;차트!$J17,IF(G10=6,차트!$I12&amp;" "&amp;차트!$J12,IF(G10=7,"-",IF(G10=8,차트!$I13&amp;" "&amp;차트!$J13,IF(G10=9,"-",IF(G10=10,차트!$I15&amp;" "&amp;차트!$J15,IF(G10=11,"-",IF(G10=12,"-",IF(G10=13,"-",IF(G10=105,차트!$I28&amp;" "&amp;차트!$J28,IF(G10=104,"-",IF(OR(G10=101,G10=102,G10=103),""&amp;차트!$J24,"Snowcat"))))))))))))))))</f>
        <v>Snowcat</v>
      </c>
      <c r="H12" s="14" t="str">
        <f>IF(H10=1,차트!$I3&amp;" "&amp;차트!$J3,IF(H10=2,차트!$I16&amp;" "&amp;차트!$J16,IF(H10=3,"-",IF(H10=4,"-",IF(H10=5,차트!$I17&amp;" "&amp;차트!$J17,IF(H10=6,차트!$I12&amp;" "&amp;차트!$J12,IF(H10=7,"-",IF(H10=8,차트!$I13&amp;" "&amp;차트!$J13,IF(H10=9,"-",IF(H10=10,차트!$I15&amp;" "&amp;차트!$J15,IF(H10=11,"-",IF(H10=12,"-",IF(H10=13,"-",IF(H10=105,차트!$I28&amp;" "&amp;차트!$J28,IF(H10=104,"-",IF(OR(H10=101,H10=102,H10=103),""&amp;차트!$J24,"Snowcat"))))))))))))))))</f>
        <v>Snowcat</v>
      </c>
      <c r="I12" s="14" t="str">
        <f>IF(I10=1,차트!$I3&amp;" "&amp;차트!$J3,IF(I10=2,차트!$I16&amp;" "&amp;차트!$J16,IF(I10=3,"-",IF(I10=4,"-",IF(I10=5,차트!$I17&amp;" "&amp;차트!$J17,IF(I10=6,차트!$I12&amp;" "&amp;차트!$J12,IF(I10=7,"-",IF(I10=8,차트!$I13&amp;" "&amp;차트!$J13,IF(I10=9,"-",IF(I10=10,차트!$I15&amp;" "&amp;차트!$J15,IF(I10=11,"-",IF(I10=12,"-",IF(I10=13,"-",IF(I10=105,차트!$I28&amp;" "&amp;차트!$J28,IF(I10=104,"-",IF(OR(I10=101,I10=102,I10=103),""&amp;차트!$J24,"Snowcat"))))))))))))))))</f>
        <v>Snowcat</v>
      </c>
      <c r="J12" s="14" t="str">
        <f>IF(J10=1,차트!$I3&amp;" "&amp;차트!$J3,IF(J10=2,차트!$I16&amp;" "&amp;차트!$J16,IF(J10=3,"-",IF(J10=4,"-",IF(J10=5,차트!$I17&amp;" "&amp;차트!$J17,IF(J10=6,차트!$I12&amp;" "&amp;차트!$J12,IF(J10=7,"-",IF(J10=8,차트!$I13&amp;" "&amp;차트!$J13,IF(J10=9,"-",IF(J10=10,차트!$I15&amp;" "&amp;차트!$J15,IF(J10=11,"-",IF(J10=12,"-",IF(J10=13,"-",IF(J10=105,차트!$I28&amp;" "&amp;차트!$J28,IF(J10=104,"-",IF(OR(J10=101,J10=102,J10=103),""&amp;차트!$J24,"Snowcat"))))))))))))))))</f>
        <v>Snowcat</v>
      </c>
      <c r="K12" s="14" t="str">
        <f>IF(K10=1,차트!$I3&amp;" "&amp;차트!$J3,IF(K10=2,차트!$I16&amp;" "&amp;차트!$J16,IF(K10=3,"-",IF(K10=4,"-",IF(K10=5,차트!$I17&amp;" "&amp;차트!$J17,IF(K10=6,차트!$I12&amp;" "&amp;차트!$J12,IF(K10=7,"-",IF(K10=8,차트!$I13&amp;" "&amp;차트!$J13,IF(K10=9,"-",IF(K10=10,차트!$I15&amp;" "&amp;차트!$J15,IF(K10=11,"-",IF(K10=12,"-",IF(K10=13,"-",IF(K10=105,차트!$I28&amp;" "&amp;차트!$J28,IF(K10=104,"-",IF(OR(K10=101,K10=102,K10=103),""&amp;차트!$J24,"Snowcat"))))))))))))))))</f>
        <v>Snowcat</v>
      </c>
      <c r="M12" s="32" t="s">
        <v>23</v>
      </c>
      <c r="N12" s="33">
        <v>10</v>
      </c>
    </row>
    <row r="13" spans="1:14" x14ac:dyDescent="0.25">
      <c r="A13" s="44"/>
      <c r="B13" s="11"/>
      <c r="C13" s="11"/>
      <c r="D13" s="11"/>
      <c r="E13" s="11"/>
      <c r="F13" s="11"/>
      <c r="G13" s="11"/>
      <c r="H13" s="11"/>
      <c r="I13" s="11"/>
      <c r="J13" s="11"/>
      <c r="K13" s="11"/>
      <c r="M13" s="32" t="s">
        <v>28</v>
      </c>
      <c r="N13" s="33">
        <v>11</v>
      </c>
    </row>
    <row r="14" spans="1:14" ht="15.75" thickBot="1" x14ac:dyDescent="0.3">
      <c r="A14" s="45" t="s">
        <v>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M14" s="32" t="s">
        <v>30</v>
      </c>
      <c r="N14" s="33">
        <v>12</v>
      </c>
    </row>
    <row r="15" spans="1:14" ht="15.75" thickTop="1" x14ac:dyDescent="0.25">
      <c r="A15" s="44" t="s">
        <v>61</v>
      </c>
      <c r="B15" s="9" t="str">
        <f>IF(B14="Y",B11*B6,IF(B14="n",B7,"Snowcat"))</f>
        <v>Snowcat</v>
      </c>
      <c r="C15" s="9" t="str">
        <f>IF(C14="Y",C11*C6,IF(C14="n",C7,"Snowcat"))</f>
        <v>Snowcat</v>
      </c>
      <c r="D15" s="9" t="str">
        <f>IF(D14="Y",D11*D6,IF(D14="n",D7,"Snowcat"))</f>
        <v>Snowcat</v>
      </c>
      <c r="E15" s="9" t="str">
        <f>IF(E14="Y",E11*E6,IF(E14="n",E7,"Snowcat"))</f>
        <v>Snowcat</v>
      </c>
      <c r="F15" s="9" t="str">
        <f>IF(F14="Y",F11*F6,IF(F14="n",F7,"Snowcat"))</f>
        <v>Snowcat</v>
      </c>
      <c r="G15" s="9" t="str">
        <f>IF(G14="Y",G11*G6,IF(G14="n",G7,"Snowcat"))</f>
        <v>Snowcat</v>
      </c>
      <c r="H15" s="9" t="str">
        <f>IF(H14="Y",H11*H6,IF(H14="n",H7,"Snowcat"))</f>
        <v>Snowcat</v>
      </c>
      <c r="I15" s="9" t="str">
        <f>IF(I14="Y",I11*I6,IF(I14="n",I7,"Snowcat"))</f>
        <v>Snowcat</v>
      </c>
      <c r="J15" s="9" t="str">
        <f>IF(J14="Y",J11*J6,IF(J14="n",J7,"Snowcat"))</f>
        <v>Snowcat</v>
      </c>
      <c r="K15" s="9" t="str">
        <f>IF(K14="Y",K11*K6,IF(K14="n",K7,"Snowcat"))</f>
        <v>Snowcat</v>
      </c>
      <c r="M15" s="32" t="s">
        <v>10</v>
      </c>
      <c r="N15" s="33">
        <v>13</v>
      </c>
    </row>
    <row r="16" spans="1:14" x14ac:dyDescent="0.25">
      <c r="A16" s="44"/>
      <c r="B16" s="29"/>
      <c r="C16" s="29"/>
      <c r="D16" s="29"/>
      <c r="E16" s="29"/>
      <c r="F16" s="29"/>
      <c r="G16" s="29"/>
      <c r="H16" s="29"/>
      <c r="I16" s="29"/>
      <c r="J16" s="29"/>
      <c r="K16" s="29"/>
      <c r="M16" s="32"/>
      <c r="N16" s="33"/>
    </row>
    <row r="17" spans="1:14" ht="15.75" thickBot="1" x14ac:dyDescent="0.3">
      <c r="A17" s="43" t="s">
        <v>63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M17" s="32" t="s">
        <v>11</v>
      </c>
      <c r="N17" s="33">
        <v>101</v>
      </c>
    </row>
    <row r="18" spans="1:14" x14ac:dyDescent="0.25">
      <c r="A18" s="44" t="s">
        <v>64</v>
      </c>
      <c r="B18" s="15" t="str">
        <f>IF(B15="snowcat","Snowcat",B7-B15)</f>
        <v>Snowcat</v>
      </c>
      <c r="C18" s="15" t="str">
        <f t="shared" ref="C18:K18" si="1">IF(C15="snowcat","Snowcat",C7-C15)</f>
        <v>Snowcat</v>
      </c>
      <c r="D18" s="15" t="str">
        <f t="shared" si="1"/>
        <v>Snowcat</v>
      </c>
      <c r="E18" s="15" t="str">
        <f t="shared" si="1"/>
        <v>Snowcat</v>
      </c>
      <c r="F18" s="15" t="str">
        <f t="shared" si="1"/>
        <v>Snowcat</v>
      </c>
      <c r="G18" s="15" t="str">
        <f t="shared" si="1"/>
        <v>Snowcat</v>
      </c>
      <c r="H18" s="15" t="str">
        <f t="shared" si="1"/>
        <v>Snowcat</v>
      </c>
      <c r="I18" s="15" t="str">
        <f t="shared" si="1"/>
        <v>Snowcat</v>
      </c>
      <c r="J18" s="15" t="str">
        <f t="shared" si="1"/>
        <v>Snowcat</v>
      </c>
      <c r="K18" s="15" t="str">
        <f t="shared" si="1"/>
        <v>Snowcat</v>
      </c>
      <c r="M18" s="32" t="s">
        <v>25</v>
      </c>
      <c r="N18" s="33">
        <v>102</v>
      </c>
    </row>
    <row r="19" spans="1:14" x14ac:dyDescent="0.25">
      <c r="A19" s="44" t="s">
        <v>66</v>
      </c>
      <c r="B19" s="9" t="str">
        <f>IF(AND(B14="Y",B10=1),"or $"&amp;20*$B$2,IF(AND(B14="Y",B10=2),50,IF(AND(B14="Y",B10=5),100,IF(AND(B14="Y",B10=6),B9,IF(AND(B14="Y",B10=8),B9,IF(AND(B14="Y",B10=10),25,IF(AND(B14="Y",B10=105),75,IF(AND(B14="Y",OR(B10=101,B10=102,B10=103)),50,IF(AND(B14="Y",OR(B10=3,B10=4,B10=7,B10=9,B10=11,B10=12,B10=13,B10=104)),0,IF(B14="n","BRG 실패자!","Snowcat"))))))))))</f>
        <v>Snowcat</v>
      </c>
      <c r="C19" s="9" t="str">
        <f>IF(AND(C14="Y",C10=1),"or $"&amp;20*$B$2,IF(AND(C14="Y",C10=2),50,IF(AND(C14="Y",C10=5),100,IF(AND(C14="Y",C10=6),C9,IF(AND(C14="Y",C10=8),C9,IF(AND(C14="Y",C10=10),25,IF(AND(C14="Y",C10=105),75,IF(AND(C14="Y",OR(C10=101,C10=102,C10=103)),50,IF(AND(C14="Y",OR(C10=3,C10=4,C10=7,C10=9,C10=11,C10=12,C10=13,C10=104)),0,IF(C14="n","BRG 실패자!","Snowcat"))))))))))</f>
        <v>Snowcat</v>
      </c>
      <c r="D19" s="9" t="str">
        <f>IF(AND(D14="Y",D10=1),"or $"&amp;20*$B$2,IF(AND(D14="Y",D10=2),50,IF(AND(D14="Y",D10=5),100,IF(AND(D14="Y",D10=6),D9,IF(AND(D14="Y",D10=8),D9,IF(AND(D14="Y",D10=10),25,IF(AND(D14="Y",D10=105),75,IF(AND(D14="Y",OR(D10=101,D10=102,D10=103)),50,IF(AND(D14="Y",OR(D10=3,D10=4,D10=7,D10=9,D10=11,D10=12,D10=13,D10=104)),0,IF(D14="n","BRG 실패자!","Snowcat"))))))))))</f>
        <v>Snowcat</v>
      </c>
      <c r="E19" s="9" t="str">
        <f>IF(AND(E14="Y",E10=1),"or $"&amp;20*$B$2,IF(AND(E14="Y",E10=2),50,IF(AND(E14="Y",E10=5),100,IF(AND(E14="Y",E10=6),E9,IF(AND(E14="Y",E10=8),E9,IF(AND(E14="Y",E10=10),25,IF(AND(E14="Y",E10=105),75,IF(AND(E14="Y",OR(E10=101,E10=102,E10=103)),50,IF(AND(E14="Y",OR(E10=3,E10=4,E10=7,E10=9,E10=11,E10=12,E10=13,E10=104)),0,IF(E14="n","BRG 실패자!","Snowcat"))))))))))</f>
        <v>Snowcat</v>
      </c>
      <c r="F19" s="9" t="str">
        <f>IF(AND(F14="Y",F10=1),"or $"&amp;20*$B$2,IF(AND(F14="Y",F10=2),50,IF(AND(F14="Y",F10=5),100,IF(AND(F14="Y",F10=6),F9,IF(AND(F14="Y",F10=8),F9,IF(AND(F14="Y",F10=10),25,IF(AND(F14="Y",F10=105),75,IF(AND(F14="Y",OR(F10=101,F10=102,F10=103)),50,IF(AND(F14="Y",OR(F10=3,F10=4,F10=7,F10=9,F10=11,F10=12,F10=13,F10=104)),0,IF(F14="n","BRG 실패자!","Snowcat"))))))))))</f>
        <v>Snowcat</v>
      </c>
      <c r="G19" s="9" t="str">
        <f>IF(AND(G14="Y",G10=1),"or $"&amp;20*$B$2,IF(AND(G14="Y",G10=2),50,IF(AND(G14="Y",G10=5),100,IF(AND(G14="Y",G10=6),G9,IF(AND(G14="Y",G10=8),G9,IF(AND(G14="Y",G10=10),25,IF(AND(G14="Y",G10=105),75,IF(AND(G14="Y",OR(G10=101,G10=102,G10=103)),50,IF(AND(G14="Y",OR(G10=3,G10=4,G10=7,G10=9,G10=11,G10=12,G10=13,G10=104)),0,IF(G14="n","BRG 실패자!","Snowcat"))))))))))</f>
        <v>Snowcat</v>
      </c>
      <c r="H19" s="9" t="str">
        <f>IF(AND(H14="Y",H10=1),"or $"&amp;20*$B$2,IF(AND(H14="Y",H10=2),50,IF(AND(H14="Y",H10=5),100,IF(AND(H14="Y",H10=6),H9,IF(AND(H14="Y",H10=8),H9,IF(AND(H14="Y",H10=10),25,IF(AND(H14="Y",H10=105),75,IF(AND(H14="Y",OR(H10=101,H10=102,H10=103)),50,IF(AND(H14="Y",OR(H10=3,H10=4,H10=7,H10=9,H10=11,H10=12,H10=13,H10=104)),0,IF(H14="n","BRG 실패자!","Snowcat"))))))))))</f>
        <v>Snowcat</v>
      </c>
      <c r="I19" s="9" t="str">
        <f>IF(AND(I14="Y",I10=1),"or $"&amp;20*$B$2,IF(AND(I14="Y",I10=2),50,IF(AND(I14="Y",I10=5),100,IF(AND(I14="Y",I10=6),I9,IF(AND(I14="Y",I10=8),I9,IF(AND(I14="Y",I10=10),25,IF(AND(I14="Y",I10=105),75,IF(AND(I14="Y",OR(I10=101,I10=102,I10=103)),50,IF(AND(I14="Y",OR(I10=3,I10=4,I10=7,I10=9,I10=11,I10=12,I10=13,I10=104)),0,IF(I14="n","BRG 실패자!","Snowcat"))))))))))</f>
        <v>Snowcat</v>
      </c>
      <c r="J19" s="9" t="str">
        <f>IF(AND(J14="Y",J10=1),"or $"&amp;20*$B$2,IF(AND(J14="Y",J10=2),50,IF(AND(J14="Y",J10=5),100,IF(AND(J14="Y",J10=6),J9,IF(AND(J14="Y",J10=8),J9,IF(AND(J14="Y",J10=10),25,IF(AND(J14="Y",J10=105),75,IF(AND(J14="Y",OR(J10=101,J10=102,J10=103)),50,IF(AND(J14="Y",OR(J10=3,J10=4,J10=7,J10=9,J10=11,J10=12,J10=13,J10=104)),0,IF(J14="n","BRG 실패자!","Snowcat"))))))))))</f>
        <v>Snowcat</v>
      </c>
      <c r="K19" s="9" t="str">
        <f>IF(AND(K14="Y",K10=1),"or $"&amp;20*$B$2,IF(AND(K14="Y",K10=2),50,IF(AND(K14="Y",K10=5),100,IF(AND(K14="Y",K10=6),K9,IF(AND(K14="Y",K10=8),K9,IF(AND(K14="Y",K10=10),25,IF(AND(K14="Y",K10=105),75,IF(AND(K14="Y",OR(K10=101,K10=102,K10=103)),50,IF(AND(K14="Y",OR(K10=3,K10=4,K10=7,K10=9,K10=11,K10=12,K10=13,K10=104)),0,IF(K14="n","BRG 실패자!","Snowcat"))))))))))</f>
        <v>Snowcat</v>
      </c>
      <c r="M19" s="32" t="s">
        <v>32</v>
      </c>
      <c r="N19" s="33">
        <v>103</v>
      </c>
    </row>
    <row r="20" spans="1:14" ht="15.75" thickBot="1" x14ac:dyDescent="0.3">
      <c r="A20" s="47"/>
      <c r="B20" s="36"/>
      <c r="C20" s="36"/>
      <c r="D20" s="36"/>
      <c r="E20" s="36"/>
      <c r="F20" s="36"/>
      <c r="G20" s="36"/>
      <c r="H20" s="36"/>
      <c r="I20" s="36"/>
      <c r="J20" s="36"/>
      <c r="K20" s="36"/>
      <c r="M20" s="32" t="s">
        <v>36</v>
      </c>
      <c r="N20" s="33">
        <v>104</v>
      </c>
    </row>
    <row r="21" spans="1:14" ht="15.75" thickTop="1" x14ac:dyDescent="0.25">
      <c r="A21" s="44" t="s">
        <v>68</v>
      </c>
      <c r="B21" s="10">
        <f>IF(AND(B14="y",B10=1),"$"&amp;B18&amp;" "&amp;B19,IF(B14="y",B18+B19,0))</f>
        <v>0</v>
      </c>
      <c r="C21" s="10">
        <f>IF(AND(C14="y",C10=1),"$"&amp;C18&amp;" "&amp;C19,IF(C14="y",C18+C19,0))</f>
        <v>0</v>
      </c>
      <c r="D21" s="10">
        <f>IF(AND(D14="y",D10=1),"$"&amp;D18&amp;" "&amp;D19,IF(D14="y",D18+D19,0))</f>
        <v>0</v>
      </c>
      <c r="E21" s="10">
        <f>IF(AND(E14="y",E10=1),"$"&amp;E18&amp;" "&amp;E19,IF(E14="y",E18+E19,0))</f>
        <v>0</v>
      </c>
      <c r="F21" s="10">
        <f>IF(AND(F14="y",F10=1),"$"&amp;F18&amp;" "&amp;F19,IF(F14="y",F18+F19,0))</f>
        <v>0</v>
      </c>
      <c r="G21" s="10">
        <f>IF(AND(G14="y",G10=1),"$"&amp;G18&amp;" "&amp;G19,IF(G14="y",G18+G19,0))</f>
        <v>0</v>
      </c>
      <c r="H21" s="10">
        <f>IF(AND(H14="y",H10=1),"$"&amp;H18&amp;" "&amp;H19,IF(H14="y",H18+H19,0))</f>
        <v>0</v>
      </c>
      <c r="I21" s="10">
        <f>IF(AND(I14="y",I10=1),"$"&amp;I18&amp;" "&amp;I19,IF(I14="y",I18+I19,0))</f>
        <v>0</v>
      </c>
      <c r="J21" s="10">
        <f>IF(AND(J14="y",J10=1),"$"&amp;J18&amp;" "&amp;J19,IF(J14="y",J18+J19,0))</f>
        <v>0</v>
      </c>
      <c r="K21" s="10">
        <f>IF(AND(K14="y",K10=1),"$"&amp;K18&amp;" "&amp;K19,IF(K14="y",K18+K19,0))</f>
        <v>0</v>
      </c>
      <c r="M21" s="34" t="s">
        <v>37</v>
      </c>
      <c r="N21" s="35">
        <v>105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F9" sqref="F9"/>
    </sheetView>
  </sheetViews>
  <sheetFormatPr defaultRowHeight="15" x14ac:dyDescent="0.25"/>
  <cols>
    <col min="1" max="1" width="17.28515625" style="3" bestFit="1" customWidth="1"/>
    <col min="2" max="8" width="9.140625" style="1"/>
    <col min="9" max="9" width="4.7109375" style="1" bestFit="1" customWidth="1"/>
    <col min="10" max="10" width="21.5703125" style="1" bestFit="1" customWidth="1"/>
    <col min="11" max="11" width="9.140625" style="1"/>
    <col min="12" max="12" width="16.28515625" style="1" bestFit="1" customWidth="1"/>
    <col min="13" max="13" width="106.140625" style="1" bestFit="1" customWidth="1"/>
    <col min="14" max="16384" width="9.140625" style="1"/>
  </cols>
  <sheetData>
    <row r="1" spans="1:13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5">
      <c r="A2" s="17"/>
      <c r="B2" s="18"/>
      <c r="C2" s="18" t="s">
        <v>7</v>
      </c>
      <c r="D2" s="18"/>
      <c r="E2" s="18"/>
      <c r="F2" s="18"/>
      <c r="G2" s="18"/>
      <c r="H2" s="19" t="s">
        <v>52</v>
      </c>
      <c r="I2" s="19"/>
      <c r="J2" s="19"/>
      <c r="K2" s="18"/>
      <c r="L2" s="18" t="s">
        <v>53</v>
      </c>
      <c r="M2" s="18" t="s">
        <v>54</v>
      </c>
    </row>
    <row r="3" spans="1:13" s="21" customFormat="1" x14ac:dyDescent="0.25">
      <c r="A3" s="20" t="s">
        <v>1</v>
      </c>
      <c r="B3" s="21">
        <v>1</v>
      </c>
      <c r="C3" s="21" t="s">
        <v>8</v>
      </c>
      <c r="H3" s="22">
        <v>0.1</v>
      </c>
      <c r="I3" s="21" t="s">
        <v>41</v>
      </c>
      <c r="J3" s="21" t="s">
        <v>44</v>
      </c>
      <c r="M3" s="23" t="s">
        <v>14</v>
      </c>
    </row>
    <row r="4" spans="1:13" s="18" customFormat="1" x14ac:dyDescent="0.25">
      <c r="A4" s="16" t="s">
        <v>35</v>
      </c>
      <c r="B4" s="18">
        <v>7</v>
      </c>
      <c r="C4" s="18" t="s">
        <v>9</v>
      </c>
      <c r="H4" s="26" t="s">
        <v>46</v>
      </c>
      <c r="I4" s="18" t="s">
        <v>43</v>
      </c>
      <c r="J4" s="26">
        <v>0.25</v>
      </c>
      <c r="M4" s="27" t="s">
        <v>34</v>
      </c>
    </row>
    <row r="5" spans="1:13" s="21" customFormat="1" x14ac:dyDescent="0.25">
      <c r="A5" s="20" t="s">
        <v>10</v>
      </c>
      <c r="B5" s="21">
        <v>13</v>
      </c>
      <c r="C5" s="21" t="s">
        <v>9</v>
      </c>
      <c r="H5" s="22" t="s">
        <v>46</v>
      </c>
      <c r="I5" s="21" t="s">
        <v>43</v>
      </c>
      <c r="J5" s="22">
        <v>0.25</v>
      </c>
      <c r="M5" s="23" t="s">
        <v>40</v>
      </c>
    </row>
    <row r="6" spans="1:13" s="18" customFormat="1" x14ac:dyDescent="0.25">
      <c r="A6" s="16" t="s">
        <v>5</v>
      </c>
      <c r="B6" s="18">
        <v>4</v>
      </c>
      <c r="C6" s="18" t="s">
        <v>9</v>
      </c>
      <c r="H6" s="18" t="s">
        <v>46</v>
      </c>
      <c r="I6" s="18" t="s">
        <v>43</v>
      </c>
      <c r="J6" s="26">
        <v>0.25</v>
      </c>
      <c r="M6" s="27" t="s">
        <v>17</v>
      </c>
    </row>
    <row r="7" spans="1:13" s="21" customFormat="1" x14ac:dyDescent="0.25">
      <c r="A7" s="20" t="s">
        <v>3</v>
      </c>
      <c r="B7" s="21">
        <v>3</v>
      </c>
      <c r="C7" s="21" t="s">
        <v>8</v>
      </c>
      <c r="H7" s="22" t="s">
        <v>42</v>
      </c>
      <c r="I7" s="21" t="s">
        <v>43</v>
      </c>
      <c r="J7" s="22">
        <v>0.2</v>
      </c>
      <c r="M7" s="23" t="s">
        <v>15</v>
      </c>
    </row>
    <row r="8" spans="1:13" s="18" customFormat="1" x14ac:dyDescent="0.25">
      <c r="A8" s="16" t="s">
        <v>28</v>
      </c>
      <c r="B8" s="18">
        <v>11</v>
      </c>
      <c r="C8" s="18" t="s">
        <v>9</v>
      </c>
      <c r="H8" s="18" t="s">
        <v>42</v>
      </c>
      <c r="I8" s="18" t="s">
        <v>43</v>
      </c>
      <c r="J8" s="26">
        <v>0.15</v>
      </c>
      <c r="M8" s="27" t="s">
        <v>29</v>
      </c>
    </row>
    <row r="9" spans="1:13" s="21" customFormat="1" x14ac:dyDescent="0.25">
      <c r="A9" s="20" t="s">
        <v>30</v>
      </c>
      <c r="B9" s="21">
        <v>12</v>
      </c>
      <c r="C9" s="21" t="s">
        <v>9</v>
      </c>
      <c r="H9" s="22" t="s">
        <v>46</v>
      </c>
      <c r="I9" s="21" t="s">
        <v>43</v>
      </c>
      <c r="J9" s="22">
        <v>0.1</v>
      </c>
      <c r="M9" s="23" t="s">
        <v>31</v>
      </c>
    </row>
    <row r="10" spans="1:13" s="18" customFormat="1" x14ac:dyDescent="0.25">
      <c r="A10" s="16" t="s">
        <v>19</v>
      </c>
      <c r="B10" s="18">
        <v>9</v>
      </c>
      <c r="C10" s="18" t="s">
        <v>9</v>
      </c>
      <c r="H10" s="26" t="s">
        <v>42</v>
      </c>
      <c r="I10" s="18" t="s">
        <v>43</v>
      </c>
      <c r="J10" s="26">
        <v>0.1</v>
      </c>
      <c r="L10" s="28" t="s">
        <v>20</v>
      </c>
      <c r="M10" s="27" t="s">
        <v>21</v>
      </c>
    </row>
    <row r="11" spans="1:13" s="21" customFormat="1" x14ac:dyDescent="0.25">
      <c r="A11" s="24"/>
    </row>
    <row r="12" spans="1:13" s="18" customFormat="1" x14ac:dyDescent="0.25">
      <c r="A12" s="16" t="s">
        <v>6</v>
      </c>
      <c r="B12" s="18">
        <v>6</v>
      </c>
      <c r="C12" s="18" t="s">
        <v>9</v>
      </c>
      <c r="H12" s="18" t="s">
        <v>46</v>
      </c>
      <c r="I12" s="18" t="s">
        <v>43</v>
      </c>
      <c r="J12" s="18" t="s">
        <v>47</v>
      </c>
      <c r="M12" s="27" t="s">
        <v>27</v>
      </c>
    </row>
    <row r="13" spans="1:13" s="21" customFormat="1" x14ac:dyDescent="0.25">
      <c r="A13" s="20" t="s">
        <v>12</v>
      </c>
      <c r="B13" s="21">
        <v>8</v>
      </c>
      <c r="C13" s="21" t="s">
        <v>9</v>
      </c>
      <c r="H13" s="21" t="s">
        <v>42</v>
      </c>
      <c r="I13" s="21" t="s">
        <v>43</v>
      </c>
      <c r="J13" s="21" t="s">
        <v>47</v>
      </c>
      <c r="M13" s="23" t="s">
        <v>16</v>
      </c>
    </row>
    <row r="14" spans="1:13" s="18" customFormat="1" x14ac:dyDescent="0.25">
      <c r="A14" s="17"/>
    </row>
    <row r="15" spans="1:13" s="21" customFormat="1" ht="15.75" x14ac:dyDescent="0.25">
      <c r="A15" s="20" t="s">
        <v>23</v>
      </c>
      <c r="B15" s="21">
        <v>10</v>
      </c>
      <c r="C15" s="21" t="s">
        <v>9</v>
      </c>
      <c r="H15" s="21" t="s">
        <v>42</v>
      </c>
      <c r="I15" s="21" t="s">
        <v>43</v>
      </c>
      <c r="J15" s="21" t="s">
        <v>48</v>
      </c>
      <c r="L15" s="25" t="s">
        <v>22</v>
      </c>
      <c r="M15" s="21" t="s">
        <v>24</v>
      </c>
    </row>
    <row r="16" spans="1:13" s="18" customFormat="1" x14ac:dyDescent="0.25">
      <c r="A16" s="16" t="s">
        <v>2</v>
      </c>
      <c r="B16" s="18">
        <v>2</v>
      </c>
      <c r="C16" s="18" t="s">
        <v>9</v>
      </c>
      <c r="H16" s="18" t="s">
        <v>42</v>
      </c>
      <c r="I16" s="18" t="s">
        <v>43</v>
      </c>
      <c r="J16" s="18" t="s">
        <v>45</v>
      </c>
      <c r="M16" s="27" t="s">
        <v>13</v>
      </c>
    </row>
    <row r="17" spans="1:13" s="21" customFormat="1" x14ac:dyDescent="0.25">
      <c r="A17" s="20" t="s">
        <v>4</v>
      </c>
      <c r="B17" s="21">
        <v>5</v>
      </c>
      <c r="C17" s="21" t="s">
        <v>9</v>
      </c>
      <c r="H17" s="22" t="s">
        <v>46</v>
      </c>
      <c r="I17" s="21" t="s">
        <v>43</v>
      </c>
      <c r="J17" s="21" t="s">
        <v>50</v>
      </c>
      <c r="M17" s="23" t="s">
        <v>18</v>
      </c>
    </row>
    <row r="18" spans="1:13" s="18" customFormat="1" x14ac:dyDescent="0.25">
      <c r="A18" s="17"/>
    </row>
    <row r="19" spans="1:13" s="21" customFormat="1" x14ac:dyDescent="0.25">
      <c r="A19" s="24"/>
    </row>
    <row r="20" spans="1:13" s="18" customFormat="1" x14ac:dyDescent="0.25">
      <c r="A20" s="16"/>
    </row>
    <row r="21" spans="1:13" s="21" customFormat="1" x14ac:dyDescent="0.25">
      <c r="A21" s="24"/>
    </row>
    <row r="22" spans="1:13" s="18" customFormat="1" x14ac:dyDescent="0.25">
      <c r="A22" s="17"/>
    </row>
    <row r="23" spans="1:13" s="21" customFormat="1" x14ac:dyDescent="0.25">
      <c r="A23" s="24"/>
    </row>
    <row r="24" spans="1:13" s="18" customFormat="1" x14ac:dyDescent="0.25">
      <c r="A24" s="16" t="s">
        <v>36</v>
      </c>
      <c r="B24" s="18">
        <v>101</v>
      </c>
      <c r="C24" s="18" t="s">
        <v>9</v>
      </c>
      <c r="H24" s="18" t="s">
        <v>46</v>
      </c>
      <c r="I24" s="18" t="s">
        <v>49</v>
      </c>
      <c r="J24" s="18" t="s">
        <v>70</v>
      </c>
      <c r="M24" s="27" t="s">
        <v>39</v>
      </c>
    </row>
    <row r="25" spans="1:13" s="21" customFormat="1" x14ac:dyDescent="0.25">
      <c r="A25" s="20" t="s">
        <v>11</v>
      </c>
      <c r="B25" s="21">
        <v>102</v>
      </c>
      <c r="C25" s="21" t="s">
        <v>9</v>
      </c>
      <c r="H25" s="21" t="s">
        <v>46</v>
      </c>
      <c r="I25" s="21" t="s">
        <v>49</v>
      </c>
      <c r="J25" s="21" t="s">
        <v>70</v>
      </c>
      <c r="M25" s="23" t="s">
        <v>51</v>
      </c>
    </row>
    <row r="26" spans="1:13" s="18" customFormat="1" x14ac:dyDescent="0.25">
      <c r="A26" s="16" t="s">
        <v>25</v>
      </c>
      <c r="B26" s="18">
        <v>103</v>
      </c>
      <c r="C26" s="18" t="s">
        <v>9</v>
      </c>
      <c r="H26" s="18" t="s">
        <v>46</v>
      </c>
      <c r="I26" s="18" t="s">
        <v>49</v>
      </c>
      <c r="J26" s="18" t="s">
        <v>70</v>
      </c>
      <c r="M26" s="27" t="s">
        <v>26</v>
      </c>
    </row>
    <row r="27" spans="1:13" s="21" customFormat="1" x14ac:dyDescent="0.25">
      <c r="A27" s="20" t="s">
        <v>32</v>
      </c>
      <c r="B27" s="21">
        <v>104</v>
      </c>
      <c r="C27" s="21" t="s">
        <v>9</v>
      </c>
      <c r="H27" s="21" t="s">
        <v>46</v>
      </c>
      <c r="M27" s="23" t="s">
        <v>33</v>
      </c>
    </row>
    <row r="28" spans="1:13" s="18" customFormat="1" x14ac:dyDescent="0.25">
      <c r="A28" s="16" t="s">
        <v>37</v>
      </c>
      <c r="B28" s="18">
        <v>105</v>
      </c>
      <c r="C28" s="18" t="s">
        <v>9</v>
      </c>
      <c r="H28" s="18" t="s">
        <v>46</v>
      </c>
      <c r="I28" s="18" t="s">
        <v>49</v>
      </c>
      <c r="J28" s="18" t="s">
        <v>69</v>
      </c>
      <c r="M28" s="27" t="s">
        <v>38</v>
      </c>
    </row>
    <row r="29" spans="1:13" x14ac:dyDescent="0.25">
      <c r="A29" s="2"/>
    </row>
    <row r="30" spans="1:13" x14ac:dyDescent="0.25">
      <c r="A30" s="2"/>
    </row>
    <row r="31" spans="1:13" x14ac:dyDescent="0.25">
      <c r="A31" s="2"/>
    </row>
    <row r="32" spans="1:1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</sheetData>
  <mergeCells count="2">
    <mergeCell ref="A1:L1"/>
    <mergeCell ref="H2:J2"/>
  </mergeCells>
  <hyperlinks>
    <hyperlink ref="M16" r:id="rId1"/>
    <hyperlink ref="M7" r:id="rId2"/>
    <hyperlink ref="M13" r:id="rId3"/>
    <hyperlink ref="M6" r:id="rId4"/>
    <hyperlink ref="M17" r:id="rId5"/>
    <hyperlink ref="M10" r:id="rId6"/>
    <hyperlink ref="M26" r:id="rId7"/>
    <hyperlink ref="M12" r:id="rId8"/>
    <hyperlink ref="M8" r:id="rId9"/>
    <hyperlink ref="M9" r:id="rId10"/>
    <hyperlink ref="M27" r:id="rId11"/>
    <hyperlink ref="M28" r:id="rId12"/>
    <hyperlink ref="M24" r:id="rId13"/>
    <hyperlink ref="M5" r:id="rId14"/>
    <hyperlink ref="M25" r:id="rId15"/>
  </hyperlinks>
  <pageMargins left="0.7" right="0.7" top="0.75" bottom="0.75" header="0.3" footer="0.3"/>
  <pageSetup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비교</vt:lpstr>
      <vt:lpstr>차트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Seongsoo Kim</dc:creator>
  <cp:lastModifiedBy>Seongsoo Kim</cp:lastModifiedBy>
  <dcterms:created xsi:type="dcterms:W3CDTF">2014-08-28T18:37:51Z</dcterms:created>
  <dcterms:modified xsi:type="dcterms:W3CDTF">2014-08-29T14:17:09Z</dcterms:modified>
</cp:coreProperties>
</file>