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info" sheetId="4" r:id="rId1"/>
    <sheet name="Application" sheetId="1" r:id="rId2"/>
    <sheet name="inquiry" sheetId="2" r:id="rId3"/>
    <sheet name="personal" sheetId="3" r:id="rId4"/>
  </sheets>
  <calcPr calcId="145621"/>
</workbook>
</file>

<file path=xl/calcChain.xml><?xml version="1.0" encoding="utf-8"?>
<calcChain xmlns="http://schemas.openxmlformats.org/spreadsheetml/2006/main">
  <c r="B5" i="4" l="1"/>
  <c r="E9" i="4"/>
  <c r="R4" i="1"/>
  <c r="R3" i="1"/>
  <c r="G3" i="2" l="1"/>
  <c r="H3" i="2"/>
  <c r="D4" i="1"/>
  <c r="E4" i="1"/>
  <c r="J4" i="1"/>
  <c r="K4" i="1"/>
  <c r="Q4" i="1"/>
  <c r="B3" i="4" l="1"/>
  <c r="J3" i="1"/>
  <c r="G3" i="4"/>
  <c r="E3" i="1" l="1"/>
  <c r="D3" i="1"/>
  <c r="K3" i="1"/>
  <c r="Q3" i="1"/>
  <c r="K5" i="1"/>
  <c r="K6" i="1"/>
  <c r="K7" i="1"/>
  <c r="K8" i="1"/>
  <c r="K9" i="1"/>
  <c r="B4" i="4" l="1"/>
  <c r="G2" i="2" l="1"/>
  <c r="H2" i="2"/>
  <c r="E7" i="4" l="1"/>
  <c r="E8" i="4"/>
  <c r="E5" i="4"/>
  <c r="E6" i="4"/>
  <c r="E3" i="4"/>
  <c r="E4" i="4"/>
</calcChain>
</file>

<file path=xl/sharedStrings.xml><?xml version="1.0" encoding="utf-8"?>
<sst xmlns="http://schemas.openxmlformats.org/spreadsheetml/2006/main" count="64" uniqueCount="37">
  <si>
    <t>Approved</t>
  </si>
  <si>
    <t>Rejected</t>
  </si>
  <si>
    <t>Bank</t>
  </si>
  <si>
    <t>Date</t>
  </si>
  <si>
    <t>Application</t>
  </si>
  <si>
    <t>Limit</t>
  </si>
  <si>
    <t>Closed</t>
  </si>
  <si>
    <t>Reason</t>
  </si>
  <si>
    <t>Experian</t>
  </si>
  <si>
    <t>Equifax</t>
  </si>
  <si>
    <t>TransUnion</t>
  </si>
  <si>
    <t>Total</t>
  </si>
  <si>
    <t>How long ago</t>
  </si>
  <si>
    <t>Within 6months</t>
  </si>
  <si>
    <t>Current</t>
  </si>
  <si>
    <t>aproved</t>
  </si>
  <si>
    <t>Within 1months</t>
  </si>
  <si>
    <t>Within 2months</t>
  </si>
  <si>
    <t>Within 3months</t>
  </si>
  <si>
    <t>Age</t>
  </si>
  <si>
    <t>Opening</t>
  </si>
  <si>
    <t>Within 10?</t>
  </si>
  <si>
    <t>Inquiries</t>
  </si>
  <si>
    <t>Within 1 year</t>
  </si>
  <si>
    <t>Within 2 years</t>
  </si>
  <si>
    <t>Age of credit</t>
  </si>
  <si>
    <t>Oldeset</t>
  </si>
  <si>
    <t>Credit utilization</t>
  </si>
  <si>
    <t>Name</t>
  </si>
  <si>
    <t>Approved?</t>
  </si>
  <si>
    <t>Y/N?</t>
  </si>
  <si>
    <t>(Fill in)</t>
  </si>
  <si>
    <t>Income</t>
  </si>
  <si>
    <t>(Fill In)</t>
  </si>
  <si>
    <t>Fill in</t>
  </si>
  <si>
    <t>Lastest</t>
  </si>
  <si>
    <t>Avg AGE (/year)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</si>
</sst>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4" borderId="0" xfId="0" applyNumberFormat="1" applyFont="1" applyFill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4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Border="1"/>
    <xf numFmtId="164" fontId="4" fillId="3" borderId="5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ont="1" applyFill="1" applyAlignment="1">
      <alignment horizontal="center"/>
    </xf>
    <xf numFmtId="9" fontId="0" fillId="4" borderId="0" xfId="2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A11" sqref="A11"/>
    </sheetView>
  </sheetViews>
  <sheetFormatPr defaultRowHeight="15" x14ac:dyDescent="0.25"/>
  <cols>
    <col min="1" max="1" width="24.42578125" style="7" customWidth="1"/>
    <col min="2" max="2" width="21.5703125" style="7" customWidth="1"/>
    <col min="3" max="3" width="4" style="7" customWidth="1"/>
    <col min="4" max="4" width="17.28515625" style="7" customWidth="1"/>
    <col min="5" max="5" width="23.28515625" style="7" customWidth="1"/>
    <col min="6" max="6" width="4.42578125" style="7" customWidth="1"/>
    <col min="7" max="8" width="11" style="7" customWidth="1"/>
    <col min="9" max="9" width="4.28515625" style="7" customWidth="1"/>
    <col min="10" max="16384" width="9.140625" style="7"/>
  </cols>
  <sheetData>
    <row r="2" spans="1:11" x14ac:dyDescent="0.25">
      <c r="A2" s="57" t="s">
        <v>25</v>
      </c>
      <c r="B2" s="57"/>
      <c r="D2" s="60" t="s">
        <v>22</v>
      </c>
      <c r="E2" s="60"/>
      <c r="G2" s="58" t="s">
        <v>27</v>
      </c>
      <c r="H2" s="58"/>
      <c r="J2" s="59"/>
      <c r="K2" s="59"/>
    </row>
    <row r="3" spans="1:11" x14ac:dyDescent="0.25">
      <c r="A3" s="21" t="s">
        <v>26</v>
      </c>
      <c r="B3" s="23" t="str">
        <f ca="1">DATEDIF(MIN(Application!D3:D4983),TODAY(),"Y")&amp; " 년 "&amp;DATEDIF(MIN(Application!D3:D4983),TODAY(),"YM")&amp; " 달 " &amp; DATEDIF(MIN(Application!D3:D4983),TODAY(),"MD")&amp;" 일"</f>
        <v>114 년 8 달 17 일</v>
      </c>
      <c r="D3" s="25" t="s">
        <v>16</v>
      </c>
      <c r="E3" s="26" t="str">
        <f ca="1">SUMIF(inquiry!G:G,"&lt;=1",inquiry!H:H) &amp; " 개"</f>
        <v>0 개</v>
      </c>
      <c r="G3" s="61" t="e">
        <f>SUM(Application!$H$3:$H$5000)/personal!$B$2</f>
        <v>#VALUE!</v>
      </c>
      <c r="H3" s="61"/>
    </row>
    <row r="4" spans="1:11" x14ac:dyDescent="0.25">
      <c r="A4" s="22" t="s">
        <v>36</v>
      </c>
      <c r="B4" s="24" t="e">
        <f ca="1">(SUM(Application!$Q$3:$Q$4983)+SUMIF(Application!$K$3:$K$4983,"Y",Application!$R$3:$R$4983))/(COUNT(Application!$Q$3:$R$483))</f>
        <v>#DIV/0!</v>
      </c>
      <c r="D4" s="25" t="s">
        <v>17</v>
      </c>
      <c r="E4" s="26" t="str">
        <f ca="1">SUMIF(inquiry!G:G,"&lt;=2",inquiry!H:H) &amp; " 개"</f>
        <v>0 개</v>
      </c>
    </row>
    <row r="5" spans="1:11" x14ac:dyDescent="0.25">
      <c r="A5" s="21" t="s">
        <v>35</v>
      </c>
      <c r="B5" s="26" t="str">
        <f ca="1">DATEDIF(MAX(Application!C3:C4999),TODAY(),"Y")&amp; " year "&amp;DATEDIF(MAX(Application!C3:C4999),TODAY(),"YM")&amp; " month " &amp; DATEDIF(MAX(Application!C3:C4999),TODAY(),"MD")&amp;" day"</f>
        <v>114 year 8 month 17 day</v>
      </c>
      <c r="D5" s="25" t="s">
        <v>18</v>
      </c>
      <c r="E5" s="26" t="str">
        <f ca="1">SUMIF(inquiry!G:G,"&lt;=3",inquiry!H:H) &amp; " 개"</f>
        <v>0 개</v>
      </c>
    </row>
    <row r="6" spans="1:11" x14ac:dyDescent="0.25">
      <c r="D6" s="25" t="s">
        <v>13</v>
      </c>
      <c r="E6" s="26" t="str">
        <f ca="1">SUMIF(inquiry!G:G,"&lt;=6",inquiry!H:H) &amp; " 개"</f>
        <v>0 개</v>
      </c>
    </row>
    <row r="7" spans="1:11" x14ac:dyDescent="0.25">
      <c r="D7" s="25" t="s">
        <v>23</v>
      </c>
      <c r="E7" s="26" t="str">
        <f ca="1">SUMIF(inquiry!G:G,"&lt;=12",inquiry!H:H) &amp; " 개"</f>
        <v>0 개</v>
      </c>
    </row>
    <row r="8" spans="1:11" x14ac:dyDescent="0.25">
      <c r="D8" s="25" t="s">
        <v>24</v>
      </c>
      <c r="E8" s="26" t="str">
        <f ca="1">SUMIF(inquiry!G:G,"&lt;=24",inquiry!H:H) &amp; " 개"</f>
        <v>0 개</v>
      </c>
    </row>
    <row r="9" spans="1:11" x14ac:dyDescent="0.25">
      <c r="D9" s="21" t="s">
        <v>35</v>
      </c>
      <c r="E9" s="26" t="str">
        <f ca="1">DATEDIF(MAX(inquiry!A2:A500000),TODAY(),"Y")&amp; " year "&amp;DATEDIF(MAX(inquiry!A2:A50000),TODAY(),"YM")&amp; " month " &amp; DATEDIF(MAX(inquiry!A2:A50000),TODAY(),"MD")&amp;" day"</f>
        <v>114 year 8 month 17 day</v>
      </c>
    </row>
    <row r="10" spans="1:11" x14ac:dyDescent="0.25">
      <c r="E10" s="28"/>
    </row>
    <row r="11" spans="1:11" x14ac:dyDescent="0.25">
      <c r="E11" s="27"/>
    </row>
    <row r="12" spans="1:11" x14ac:dyDescent="0.25">
      <c r="E12" s="28"/>
    </row>
    <row r="13" spans="1:11" x14ac:dyDescent="0.25">
      <c r="E13" s="27"/>
    </row>
    <row r="14" spans="1:11" x14ac:dyDescent="0.25">
      <c r="E14" s="28"/>
    </row>
  </sheetData>
  <mergeCells count="5">
    <mergeCell ref="A2:B2"/>
    <mergeCell ref="G2:H2"/>
    <mergeCell ref="J2:K2"/>
    <mergeCell ref="D2:E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workbookViewId="0">
      <selection activeCell="R3" sqref="R3:R4"/>
    </sheetView>
  </sheetViews>
  <sheetFormatPr defaultRowHeight="15" x14ac:dyDescent="0.25"/>
  <cols>
    <col min="1" max="1" width="15.5703125" style="9" customWidth="1"/>
    <col min="2" max="2" width="21.85546875" style="9" customWidth="1"/>
    <col min="3" max="3" width="13.28515625" style="10" customWidth="1"/>
    <col min="4" max="4" width="13.28515625" style="9" customWidth="1"/>
    <col min="5" max="5" width="12" style="9" bestFit="1" customWidth="1"/>
    <col min="6" max="6" width="10.7109375" style="9" bestFit="1" customWidth="1"/>
    <col min="7" max="7" width="9.140625" style="50"/>
    <col min="8" max="8" width="10.140625" style="50" customWidth="1"/>
    <col min="9" max="9" width="9.7109375" style="9" bestFit="1" customWidth="1"/>
    <col min="10" max="10" width="9.7109375" style="10" bestFit="1" customWidth="1"/>
    <col min="11" max="11" width="9.7109375" style="12" customWidth="1"/>
    <col min="12" max="16" width="4.85546875" style="9" customWidth="1"/>
    <col min="17" max="18" width="9.140625" style="9"/>
    <col min="19" max="19" width="10.85546875" style="9" customWidth="1"/>
    <col min="20" max="20" width="9.7109375" style="9" customWidth="1"/>
    <col min="21" max="16384" width="9.140625" style="9"/>
  </cols>
  <sheetData>
    <row r="1" spans="1:20" x14ac:dyDescent="0.25">
      <c r="A1" s="13"/>
      <c r="B1" s="14"/>
      <c r="C1" s="66" t="s">
        <v>3</v>
      </c>
      <c r="D1" s="65"/>
      <c r="E1" s="67"/>
      <c r="F1" s="14" t="s">
        <v>29</v>
      </c>
      <c r="G1" s="68" t="s">
        <v>5</v>
      </c>
      <c r="H1" s="69"/>
      <c r="I1" s="66" t="s">
        <v>6</v>
      </c>
      <c r="J1" s="65"/>
      <c r="K1" s="67"/>
      <c r="L1" s="66" t="s">
        <v>7</v>
      </c>
      <c r="M1" s="65"/>
      <c r="N1" s="65"/>
      <c r="O1" s="65"/>
      <c r="P1" s="67"/>
      <c r="Q1" s="65" t="s">
        <v>19</v>
      </c>
      <c r="R1" s="65"/>
    </row>
    <row r="2" spans="1:20" ht="15.75" thickBot="1" x14ac:dyDescent="0.3">
      <c r="A2" s="15" t="s">
        <v>2</v>
      </c>
      <c r="B2" s="16" t="s">
        <v>28</v>
      </c>
      <c r="C2" s="51" t="s">
        <v>4</v>
      </c>
      <c r="D2" s="16" t="s">
        <v>0</v>
      </c>
      <c r="E2" s="15" t="s">
        <v>1</v>
      </c>
      <c r="F2" s="16" t="s">
        <v>30</v>
      </c>
      <c r="G2" s="46" t="s">
        <v>15</v>
      </c>
      <c r="H2" s="47" t="s">
        <v>14</v>
      </c>
      <c r="I2" s="17" t="s">
        <v>30</v>
      </c>
      <c r="J2" s="18" t="s">
        <v>3</v>
      </c>
      <c r="K2" s="19" t="s">
        <v>21</v>
      </c>
      <c r="L2" s="70"/>
      <c r="M2" s="71"/>
      <c r="N2" s="71"/>
      <c r="O2" s="71"/>
      <c r="P2" s="72"/>
      <c r="Q2" s="20" t="s">
        <v>20</v>
      </c>
      <c r="R2" s="16" t="s">
        <v>6</v>
      </c>
    </row>
    <row r="3" spans="1:20" ht="15.75" thickTop="1" x14ac:dyDescent="0.25">
      <c r="A3" s="31" t="s">
        <v>31</v>
      </c>
      <c r="B3" s="32" t="s">
        <v>31</v>
      </c>
      <c r="C3" s="52" t="s">
        <v>31</v>
      </c>
      <c r="D3" s="34" t="str">
        <f>IF(F3="y",C3,"")</f>
        <v/>
      </c>
      <c r="E3" s="35" t="str">
        <f>IF(F3="N",C3,"")</f>
        <v/>
      </c>
      <c r="F3" s="33" t="s">
        <v>31</v>
      </c>
      <c r="G3" s="48" t="s">
        <v>31</v>
      </c>
      <c r="H3" s="49" t="s">
        <v>31</v>
      </c>
      <c r="I3" s="36" t="s">
        <v>31</v>
      </c>
      <c r="J3" s="37" t="str">
        <f>IF(I3="Y","Fill in","")</f>
        <v/>
      </c>
      <c r="K3" s="38" t="str">
        <f t="shared" ref="K3" ca="1" si="0">IF(I3="Y",IF(DATEDIF(J3,TODAY(),"Y")&lt;="10","Y","N"),"")</f>
        <v/>
      </c>
      <c r="L3" s="62" t="s">
        <v>31</v>
      </c>
      <c r="M3" s="63"/>
      <c r="N3" s="63"/>
      <c r="O3" s="63"/>
      <c r="P3" s="64"/>
      <c r="Q3" s="36" t="str">
        <f ca="1">IF(D3="","",IF(I3="Y","",DATEDIF(D3,TODAY(),"Y")))</f>
        <v/>
      </c>
      <c r="R3" s="36" t="str">
        <f ca="1">IF(D3="","",IF(I3="N","",IF(DATEDIF(D3,TODAY(),"Y")&lt;=10,DATEDIF(D3,TODAY(),"Y"),"")))</f>
        <v/>
      </c>
      <c r="S3" s="40"/>
      <c r="T3" s="40"/>
    </row>
    <row r="4" spans="1:20" x14ac:dyDescent="0.25">
      <c r="A4" s="31" t="s">
        <v>31</v>
      </c>
      <c r="B4" s="41" t="s">
        <v>31</v>
      </c>
      <c r="C4" s="54" t="s">
        <v>31</v>
      </c>
      <c r="D4" s="37" t="str">
        <f>IF(F4="y",C4,"")</f>
        <v/>
      </c>
      <c r="E4" s="55" t="str">
        <f>IF(F4="N",C4,"")</f>
        <v/>
      </c>
      <c r="F4" s="39" t="s">
        <v>31</v>
      </c>
      <c r="G4" s="53" t="s">
        <v>31</v>
      </c>
      <c r="H4" s="53" t="s">
        <v>31</v>
      </c>
      <c r="I4" s="40" t="s">
        <v>31</v>
      </c>
      <c r="J4" s="37" t="str">
        <f>IF(I4="Y","Fill in","")</f>
        <v/>
      </c>
      <c r="K4" s="38" t="str">
        <f t="shared" ref="K4" ca="1" si="1">IF(I4="Y",IF(DATEDIF(J4,TODAY(),"Y")&lt;="10","Y","N"),"")</f>
        <v/>
      </c>
      <c r="L4" s="62" t="s">
        <v>31</v>
      </c>
      <c r="M4" s="63"/>
      <c r="N4" s="63"/>
      <c r="O4" s="63"/>
      <c r="P4" s="64"/>
      <c r="Q4" s="40" t="str">
        <f ca="1">IF(D4="","",IF(I4="Y","",DATEDIF(D4,TODAY(),"Y")))</f>
        <v/>
      </c>
      <c r="R4" s="56" t="str">
        <f ca="1">IF(D4="","",IF(I4="N","",IF(DATEDIF(D4,TODAY(),"Y")&lt;=10,DATEDIF(D4,TODAY(),"Y"),"")))</f>
        <v/>
      </c>
    </row>
    <row r="5" spans="1:20" x14ac:dyDescent="0.25">
      <c r="K5" s="11" t="str">
        <f t="shared" ref="K5:K9" ca="1" si="2">IF(I5="Y",IF(DATEDIF(J5,TODAY(),"Y")&lt;="10","Y","N"),"")</f>
        <v/>
      </c>
    </row>
    <row r="6" spans="1:20" x14ac:dyDescent="0.25">
      <c r="K6" s="11" t="str">
        <f t="shared" ca="1" si="2"/>
        <v/>
      </c>
    </row>
    <row r="7" spans="1:20" x14ac:dyDescent="0.25">
      <c r="K7" s="11" t="str">
        <f t="shared" ca="1" si="2"/>
        <v/>
      </c>
    </row>
    <row r="8" spans="1:20" x14ac:dyDescent="0.25">
      <c r="K8" s="11" t="str">
        <f t="shared" ca="1" si="2"/>
        <v/>
      </c>
    </row>
    <row r="9" spans="1:20" x14ac:dyDescent="0.25">
      <c r="K9" s="11" t="str">
        <f t="shared" ca="1" si="2"/>
        <v/>
      </c>
    </row>
  </sheetData>
  <mergeCells count="7">
    <mergeCell ref="L4:P4"/>
    <mergeCell ref="Q1:R1"/>
    <mergeCell ref="I1:K1"/>
    <mergeCell ref="L3:P3"/>
    <mergeCell ref="C1:E1"/>
    <mergeCell ref="G1:H1"/>
    <mergeCell ref="L1:P2"/>
  </mergeCells>
  <pageMargins left="0.25" right="0.25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I5" sqref="I5"/>
    </sheetView>
  </sheetViews>
  <sheetFormatPr defaultRowHeight="15" x14ac:dyDescent="0.25"/>
  <cols>
    <col min="1" max="1" width="9.7109375" bestFit="1" customWidth="1"/>
    <col min="2" max="2" width="3.42578125" customWidth="1"/>
    <col min="3" max="3" width="3.85546875" customWidth="1"/>
    <col min="4" max="6" width="21" customWidth="1"/>
    <col min="7" max="7" width="12.85546875" bestFit="1" customWidth="1"/>
    <col min="9" max="9" width="15.28515625" bestFit="1" customWidth="1"/>
  </cols>
  <sheetData>
    <row r="1" spans="1:13" ht="15.75" thickBot="1" x14ac:dyDescent="0.3">
      <c r="A1" s="3" t="s">
        <v>3</v>
      </c>
      <c r="B1" s="3"/>
      <c r="C1" s="3"/>
      <c r="D1" s="3" t="s">
        <v>8</v>
      </c>
      <c r="E1" s="3" t="s">
        <v>9</v>
      </c>
      <c r="F1" s="8" t="s">
        <v>10</v>
      </c>
      <c r="G1" s="4" t="s">
        <v>12</v>
      </c>
      <c r="H1" s="3" t="s">
        <v>11</v>
      </c>
      <c r="J1" s="43"/>
      <c r="K1" s="43"/>
      <c r="L1" s="42"/>
      <c r="M1" s="42"/>
    </row>
    <row r="2" spans="1:13" ht="15.75" thickTop="1" x14ac:dyDescent="0.25">
      <c r="A2" s="2" t="s">
        <v>33</v>
      </c>
      <c r="B2" s="2"/>
      <c r="C2" s="1"/>
      <c r="D2" s="2" t="s">
        <v>33</v>
      </c>
      <c r="E2" s="2" t="s">
        <v>33</v>
      </c>
      <c r="F2" s="2" t="s">
        <v>33</v>
      </c>
      <c r="G2" s="5" t="e">
        <f t="shared" ref="G2" ca="1" si="0">DATEDIF(A2,TODAY(),"M")</f>
        <v>#VALUE!</v>
      </c>
      <c r="H2" s="6">
        <f t="shared" ref="H2" si="1">COUNTIF(D2:F2,"*")</f>
        <v>3</v>
      </c>
      <c r="J2" s="44"/>
      <c r="K2" s="44"/>
      <c r="L2" s="42"/>
      <c r="M2" s="42"/>
    </row>
    <row r="3" spans="1:13" x14ac:dyDescent="0.25">
      <c r="A3" s="2" t="s">
        <v>33</v>
      </c>
      <c r="B3" s="2"/>
      <c r="C3" s="29"/>
      <c r="D3" s="2" t="s">
        <v>33</v>
      </c>
      <c r="E3" s="2" t="s">
        <v>33</v>
      </c>
      <c r="F3" s="2" t="s">
        <v>33</v>
      </c>
      <c r="G3" s="5" t="e">
        <f t="shared" ref="G3" ca="1" si="2">DATEDIF(A3,TODAY(),"M")</f>
        <v>#VALUE!</v>
      </c>
      <c r="H3" s="6">
        <f t="shared" ref="H3" si="3">COUNTIF(D3:F3,"*")</f>
        <v>3</v>
      </c>
    </row>
    <row r="4" spans="1:13" x14ac:dyDescent="0.25">
      <c r="A4" s="45"/>
      <c r="C4" s="42"/>
      <c r="D4" s="42"/>
      <c r="E4" s="44"/>
      <c r="F4" s="44"/>
    </row>
    <row r="5" spans="1:13" x14ac:dyDescent="0.25">
      <c r="A5" s="45"/>
      <c r="C5" s="43"/>
      <c r="D5" s="43"/>
      <c r="E5" s="42"/>
      <c r="F5" s="42"/>
    </row>
    <row r="6" spans="1:13" x14ac:dyDescent="0.25">
      <c r="A6" s="45"/>
      <c r="C6" s="44"/>
      <c r="D6" s="44"/>
      <c r="E6" s="42"/>
      <c r="F6" s="42"/>
    </row>
    <row r="7" spans="1:13" x14ac:dyDescent="0.25">
      <c r="A7" s="45"/>
      <c r="C7" s="42"/>
      <c r="D7" s="42"/>
      <c r="E7" s="43"/>
      <c r="F7" s="43"/>
    </row>
    <row r="8" spans="1:13" x14ac:dyDescent="0.25">
      <c r="A8" s="45"/>
      <c r="C8" s="42"/>
      <c r="D8" s="42"/>
      <c r="E8" s="44"/>
      <c r="F8" s="44"/>
    </row>
    <row r="9" spans="1:13" x14ac:dyDescent="0.25">
      <c r="A9" s="45"/>
    </row>
    <row r="10" spans="1:13" x14ac:dyDescent="0.25">
      <c r="A10" s="45"/>
    </row>
    <row r="11" spans="1:13" x14ac:dyDescent="0.25">
      <c r="A11" s="45"/>
    </row>
    <row r="12" spans="1:13" x14ac:dyDescent="0.25">
      <c r="A12" s="6"/>
    </row>
    <row r="13" spans="1:13" x14ac:dyDescent="0.25">
      <c r="A13" s="6"/>
    </row>
    <row r="14" spans="1:13" x14ac:dyDescent="0.25">
      <c r="A14" s="6"/>
    </row>
    <row r="15" spans="1:13" x14ac:dyDescent="0.25">
      <c r="A15" s="6"/>
    </row>
    <row r="16" spans="1:13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</sheetData>
  <pageMargins left="0.25" right="0.25" top="0.75" bottom="0.75" header="0.3" footer="0.3"/>
  <pageSetup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2" sqref="B2"/>
    </sheetView>
  </sheetViews>
  <sheetFormatPr defaultRowHeight="15" x14ac:dyDescent="0.25"/>
  <sheetData>
    <row r="2" spans="1:2" x14ac:dyDescent="0.25">
      <c r="A2" t="s">
        <v>32</v>
      </c>
      <c r="B2" s="30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Application</vt:lpstr>
      <vt:lpstr>inquiry</vt:lpstr>
      <vt:lpstr>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Seongsoo Kim</dc:creator>
  <cp:lastModifiedBy>Seongsoo Kim</cp:lastModifiedBy>
  <cp:lastPrinted>2014-08-25T15:02:28Z</cp:lastPrinted>
  <dcterms:created xsi:type="dcterms:W3CDTF">2014-07-28T15:45:11Z</dcterms:created>
  <dcterms:modified xsi:type="dcterms:W3CDTF">2014-09-17T13:33:30Z</dcterms:modified>
</cp:coreProperties>
</file>